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rlando Jaquez\Desktop\"/>
    </mc:Choice>
  </mc:AlternateContent>
  <bookViews>
    <workbookView xWindow="0" yWindow="0" windowWidth="2364" windowHeight="0" activeTab="2"/>
  </bookViews>
  <sheets>
    <sheet name="Presupuesto Agosto 2021" sheetId="2" r:id="rId1"/>
    <sheet name="Presupuesto Sept 2021" sheetId="3" r:id="rId2"/>
    <sheet name="Presupuesto Oct 2021" sheetId="4" r:id="rId3"/>
  </sheets>
  <definedNames>
    <definedName name="_xlnm.Print_Area" localSheetId="0">'Presupuesto Agosto 2021'!$A$1:$L$149</definedName>
    <definedName name="_xlnm.Print_Area" localSheetId="2">'Presupuesto Oct 2021'!$A$1:$N$150</definedName>
    <definedName name="_xlnm.Print_Area" localSheetId="1">'Presupuesto Sept 2021'!$A$1:$M$149</definedName>
    <definedName name="_xlnm.Print_Titles" localSheetId="0">'Presupuesto Agosto 2021'!$1:$8</definedName>
    <definedName name="_xlnm.Print_Titles" localSheetId="2">'Presupuesto Oct 2021'!$1:$8</definedName>
    <definedName name="_xlnm.Print_Titles" localSheetId="1">'Presupuesto Sept 2021'!$1:$8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1" i="4" l="1"/>
  <c r="L33" i="3" l="1"/>
  <c r="L33" i="2"/>
  <c r="L33" i="4"/>
  <c r="N33" i="4"/>
  <c r="M33" i="4"/>
  <c r="J33" i="4"/>
  <c r="I33" i="4"/>
  <c r="L43" i="4"/>
  <c r="L28" i="4"/>
  <c r="L18" i="4"/>
  <c r="L10" i="4"/>
  <c r="F33" i="4"/>
  <c r="G33" i="4"/>
  <c r="H33" i="4"/>
  <c r="E33" i="4"/>
  <c r="N103" i="4"/>
  <c r="M103" i="4"/>
  <c r="N85" i="4"/>
  <c r="N76" i="4"/>
  <c r="N72" i="4"/>
  <c r="N59" i="4"/>
  <c r="N57" i="4"/>
  <c r="K49" i="4"/>
  <c r="L49" i="4"/>
  <c r="M49" i="4"/>
  <c r="N49" i="4"/>
  <c r="M43" i="4"/>
  <c r="N43" i="4"/>
  <c r="D41" i="4"/>
  <c r="E41" i="4"/>
  <c r="F41" i="4"/>
  <c r="G41" i="4"/>
  <c r="H41" i="4"/>
  <c r="I41" i="4"/>
  <c r="J41" i="4"/>
  <c r="K41" i="4"/>
  <c r="K33" i="4" s="1"/>
  <c r="L41" i="4"/>
  <c r="M41" i="4"/>
  <c r="N41" i="4"/>
  <c r="C41" i="4"/>
  <c r="N52" i="4"/>
  <c r="N47" i="4"/>
  <c r="N28" i="4"/>
  <c r="N18" i="4"/>
  <c r="N10" i="4"/>
  <c r="M141" i="4"/>
  <c r="L141" i="4"/>
  <c r="K141" i="4"/>
  <c r="J141" i="4"/>
  <c r="I141" i="4"/>
  <c r="H141" i="4"/>
  <c r="G141" i="4"/>
  <c r="F141" i="4"/>
  <c r="E141" i="4"/>
  <c r="C141" i="4"/>
  <c r="L103" i="4"/>
  <c r="K103" i="4"/>
  <c r="J103" i="4"/>
  <c r="I103" i="4"/>
  <c r="H103" i="4"/>
  <c r="C103" i="4"/>
  <c r="M85" i="4"/>
  <c r="L85" i="4"/>
  <c r="K85" i="4"/>
  <c r="J85" i="4"/>
  <c r="I85" i="4"/>
  <c r="M76" i="4"/>
  <c r="L76" i="4"/>
  <c r="K76" i="4"/>
  <c r="J76" i="4"/>
  <c r="I76" i="4"/>
  <c r="H76" i="4"/>
  <c r="C76" i="4"/>
  <c r="M74" i="4"/>
  <c r="I74" i="4"/>
  <c r="M73" i="4"/>
  <c r="M72" i="4" s="1"/>
  <c r="I73" i="4"/>
  <c r="L72" i="4"/>
  <c r="K72" i="4"/>
  <c r="J72" i="4"/>
  <c r="H72" i="4"/>
  <c r="G72" i="4"/>
  <c r="F72" i="4"/>
  <c r="C72" i="4"/>
  <c r="C69" i="4"/>
  <c r="H64" i="4"/>
  <c r="C64" i="4"/>
  <c r="M59" i="4"/>
  <c r="L59" i="4"/>
  <c r="K59" i="4"/>
  <c r="C59" i="4"/>
  <c r="M57" i="4"/>
  <c r="L57" i="4"/>
  <c r="K57" i="4"/>
  <c r="J57" i="4"/>
  <c r="C57" i="4"/>
  <c r="M52" i="4"/>
  <c r="L52" i="4"/>
  <c r="K52" i="4"/>
  <c r="J52" i="4"/>
  <c r="I52" i="4"/>
  <c r="C52" i="4"/>
  <c r="J49" i="4"/>
  <c r="C49" i="4"/>
  <c r="M47" i="4"/>
  <c r="L47" i="4"/>
  <c r="K47" i="4"/>
  <c r="J47" i="4"/>
  <c r="I47" i="4"/>
  <c r="H47" i="4"/>
  <c r="G47" i="4"/>
  <c r="F47" i="4"/>
  <c r="K43" i="4"/>
  <c r="J43" i="4"/>
  <c r="I43" i="4"/>
  <c r="H43" i="4"/>
  <c r="G43" i="4"/>
  <c r="F43" i="4"/>
  <c r="C43" i="4"/>
  <c r="C33" i="4"/>
  <c r="M28" i="4"/>
  <c r="K28" i="4"/>
  <c r="J28" i="4"/>
  <c r="I28" i="4"/>
  <c r="H28" i="4"/>
  <c r="G28" i="4"/>
  <c r="F28" i="4"/>
  <c r="E28" i="4"/>
  <c r="C28" i="4"/>
  <c r="C24" i="4"/>
  <c r="M18" i="4"/>
  <c r="K18" i="4"/>
  <c r="J18" i="4"/>
  <c r="I18" i="4"/>
  <c r="H18" i="4"/>
  <c r="G18" i="4"/>
  <c r="F18" i="4"/>
  <c r="E18" i="4"/>
  <c r="C18" i="4"/>
  <c r="M10" i="4"/>
  <c r="K10" i="4"/>
  <c r="J10" i="4"/>
  <c r="I10" i="4"/>
  <c r="H10" i="4"/>
  <c r="G10" i="4"/>
  <c r="F10" i="4"/>
  <c r="E10" i="4"/>
  <c r="C10" i="4"/>
  <c r="N131" i="4" l="1"/>
  <c r="N143" i="4" s="1"/>
  <c r="L131" i="4"/>
  <c r="L143" i="4" s="1"/>
  <c r="I72" i="4"/>
  <c r="I131" i="4" s="1"/>
  <c r="I143" i="4" s="1"/>
  <c r="F131" i="4"/>
  <c r="F143" i="4" s="1"/>
  <c r="E131" i="4"/>
  <c r="E143" i="4" s="1"/>
  <c r="K131" i="4"/>
  <c r="K143" i="4" s="1"/>
  <c r="G131" i="4"/>
  <c r="G143" i="4" s="1"/>
  <c r="C131" i="4"/>
  <c r="C143" i="4" s="1"/>
  <c r="J131" i="4"/>
  <c r="J143" i="4" s="1"/>
  <c r="H131" i="4"/>
  <c r="H143" i="4" s="1"/>
  <c r="M131" i="4"/>
  <c r="M143" i="4" s="1"/>
  <c r="M140" i="3"/>
  <c r="L140" i="3"/>
  <c r="K140" i="3"/>
  <c r="J140" i="3"/>
  <c r="I140" i="3"/>
  <c r="H140" i="3"/>
  <c r="G140" i="3"/>
  <c r="F140" i="3"/>
  <c r="E140" i="3"/>
  <c r="C140" i="3"/>
  <c r="L102" i="3"/>
  <c r="K102" i="3"/>
  <c r="J102" i="3"/>
  <c r="I102" i="3"/>
  <c r="H102" i="3"/>
  <c r="C102" i="3"/>
  <c r="M84" i="3"/>
  <c r="L84" i="3"/>
  <c r="K84" i="3"/>
  <c r="J84" i="3"/>
  <c r="I84" i="3"/>
  <c r="M75" i="3"/>
  <c r="L75" i="3"/>
  <c r="K75" i="3"/>
  <c r="J75" i="3"/>
  <c r="I75" i="3"/>
  <c r="H75" i="3"/>
  <c r="C75" i="3"/>
  <c r="M73" i="3"/>
  <c r="I73" i="3"/>
  <c r="M72" i="3"/>
  <c r="M71" i="3" s="1"/>
  <c r="I72" i="3"/>
  <c r="I71" i="3" s="1"/>
  <c r="L71" i="3"/>
  <c r="K71" i="3"/>
  <c r="J71" i="3"/>
  <c r="H71" i="3"/>
  <c r="G71" i="3"/>
  <c r="F71" i="3"/>
  <c r="C71" i="3"/>
  <c r="C68" i="3"/>
  <c r="H63" i="3"/>
  <c r="C63" i="3"/>
  <c r="M58" i="3"/>
  <c r="L58" i="3"/>
  <c r="K58" i="3"/>
  <c r="C58" i="3"/>
  <c r="M56" i="3"/>
  <c r="L56" i="3"/>
  <c r="K56" i="3"/>
  <c r="J56" i="3"/>
  <c r="C56" i="3"/>
  <c r="M51" i="3"/>
  <c r="L51" i="3"/>
  <c r="K51" i="3"/>
  <c r="J51" i="3"/>
  <c r="I51" i="3"/>
  <c r="C51" i="3"/>
  <c r="M48" i="3"/>
  <c r="L48" i="3"/>
  <c r="K48" i="3"/>
  <c r="J48" i="3"/>
  <c r="C48" i="3"/>
  <c r="M46" i="3"/>
  <c r="L46" i="3"/>
  <c r="K46" i="3"/>
  <c r="J46" i="3"/>
  <c r="I46" i="3"/>
  <c r="H46" i="3"/>
  <c r="G46" i="3"/>
  <c r="F46" i="3"/>
  <c r="M42" i="3"/>
  <c r="L42" i="3"/>
  <c r="K42" i="3"/>
  <c r="J42" i="3"/>
  <c r="I42" i="3"/>
  <c r="H42" i="3"/>
  <c r="G42" i="3"/>
  <c r="F42" i="3"/>
  <c r="C42" i="3"/>
  <c r="M33" i="3"/>
  <c r="K33" i="3"/>
  <c r="J33" i="3"/>
  <c r="I33" i="3"/>
  <c r="H33" i="3"/>
  <c r="G33" i="3"/>
  <c r="F33" i="3"/>
  <c r="E33" i="3"/>
  <c r="C33" i="3"/>
  <c r="M28" i="3"/>
  <c r="L28" i="3"/>
  <c r="K28" i="3"/>
  <c r="J28" i="3"/>
  <c r="I28" i="3"/>
  <c r="H28" i="3"/>
  <c r="G28" i="3"/>
  <c r="F28" i="3"/>
  <c r="E28" i="3"/>
  <c r="C28" i="3"/>
  <c r="C24" i="3"/>
  <c r="M18" i="3"/>
  <c r="L18" i="3"/>
  <c r="K18" i="3"/>
  <c r="J18" i="3"/>
  <c r="I18" i="3"/>
  <c r="H18" i="3"/>
  <c r="G18" i="3"/>
  <c r="F18" i="3"/>
  <c r="E18" i="3"/>
  <c r="C18" i="3"/>
  <c r="M10" i="3"/>
  <c r="L10" i="3"/>
  <c r="K10" i="3"/>
  <c r="J10" i="3"/>
  <c r="I10" i="3"/>
  <c r="H10" i="3"/>
  <c r="G10" i="3"/>
  <c r="F10" i="3"/>
  <c r="E10" i="3"/>
  <c r="C10" i="3"/>
  <c r="K33" i="2"/>
  <c r="G130" i="3" l="1"/>
  <c r="G142" i="3" s="1"/>
  <c r="H130" i="3"/>
  <c r="H142" i="3" s="1"/>
  <c r="M130" i="3"/>
  <c r="M142" i="3" s="1"/>
  <c r="I130" i="3"/>
  <c r="I142" i="3" s="1"/>
  <c r="C130" i="3"/>
  <c r="C142" i="3" s="1"/>
  <c r="J130" i="3"/>
  <c r="J142" i="3" s="1"/>
  <c r="E130" i="3"/>
  <c r="E142" i="3" s="1"/>
  <c r="K130" i="3"/>
  <c r="K142" i="3" s="1"/>
  <c r="F130" i="3"/>
  <c r="F142" i="3" s="1"/>
  <c r="L130" i="3"/>
  <c r="L142" i="3" s="1"/>
  <c r="L140" i="2"/>
  <c r="K140" i="2"/>
  <c r="J140" i="2"/>
  <c r="I140" i="2"/>
  <c r="H140" i="2"/>
  <c r="G140" i="2"/>
  <c r="F140" i="2"/>
  <c r="E140" i="2"/>
  <c r="C140" i="2"/>
  <c r="L102" i="2"/>
  <c r="K102" i="2"/>
  <c r="J102" i="2"/>
  <c r="I102" i="2"/>
  <c r="H102" i="2"/>
  <c r="C102" i="2"/>
  <c r="L84" i="2"/>
  <c r="K84" i="2"/>
  <c r="J84" i="2"/>
  <c r="I84" i="2"/>
  <c r="L75" i="2"/>
  <c r="K75" i="2"/>
  <c r="J75" i="2"/>
  <c r="I75" i="2"/>
  <c r="H75" i="2"/>
  <c r="C75" i="2"/>
  <c r="I73" i="2"/>
  <c r="I72" i="2"/>
  <c r="L71" i="2"/>
  <c r="K71" i="2"/>
  <c r="J71" i="2"/>
  <c r="H71" i="2"/>
  <c r="G71" i="2"/>
  <c r="F71" i="2"/>
  <c r="C71" i="2"/>
  <c r="C68" i="2"/>
  <c r="H63" i="2"/>
  <c r="C63" i="2"/>
  <c r="L58" i="2"/>
  <c r="K58" i="2"/>
  <c r="C58" i="2"/>
  <c r="L56" i="2"/>
  <c r="K56" i="2"/>
  <c r="J56" i="2"/>
  <c r="C56" i="2"/>
  <c r="L51" i="2"/>
  <c r="K51" i="2"/>
  <c r="J51" i="2"/>
  <c r="I51" i="2"/>
  <c r="C51" i="2"/>
  <c r="L48" i="2"/>
  <c r="K48" i="2"/>
  <c r="J48" i="2"/>
  <c r="C48" i="2"/>
  <c r="L46" i="2"/>
  <c r="K46" i="2"/>
  <c r="J46" i="2"/>
  <c r="I46" i="2"/>
  <c r="H46" i="2"/>
  <c r="G46" i="2"/>
  <c r="F46" i="2"/>
  <c r="L42" i="2"/>
  <c r="K42" i="2"/>
  <c r="J42" i="2"/>
  <c r="I42" i="2"/>
  <c r="H42" i="2"/>
  <c r="G42" i="2"/>
  <c r="F42" i="2"/>
  <c r="C42" i="2"/>
  <c r="J33" i="2"/>
  <c r="I33" i="2"/>
  <c r="H33" i="2"/>
  <c r="G33" i="2"/>
  <c r="F33" i="2"/>
  <c r="E33" i="2"/>
  <c r="C33" i="2"/>
  <c r="L28" i="2"/>
  <c r="K28" i="2"/>
  <c r="J28" i="2"/>
  <c r="I28" i="2"/>
  <c r="H28" i="2"/>
  <c r="G28" i="2"/>
  <c r="F28" i="2"/>
  <c r="E28" i="2"/>
  <c r="C28" i="2"/>
  <c r="C24" i="2"/>
  <c r="L18" i="2"/>
  <c r="K18" i="2"/>
  <c r="J18" i="2"/>
  <c r="I18" i="2"/>
  <c r="H18" i="2"/>
  <c r="G18" i="2"/>
  <c r="F18" i="2"/>
  <c r="E18" i="2"/>
  <c r="C18" i="2"/>
  <c r="L10" i="2"/>
  <c r="K10" i="2"/>
  <c r="J10" i="2"/>
  <c r="I10" i="2"/>
  <c r="H10" i="2"/>
  <c r="G10" i="2"/>
  <c r="F10" i="2"/>
  <c r="E10" i="2"/>
  <c r="C10" i="2"/>
  <c r="E130" i="2" l="1"/>
  <c r="E142" i="2" s="1"/>
  <c r="K130" i="2"/>
  <c r="K142" i="2" s="1"/>
  <c r="F130" i="2"/>
  <c r="F142" i="2" s="1"/>
  <c r="L130" i="2"/>
  <c r="L142" i="2" s="1"/>
  <c r="C130" i="2"/>
  <c r="C142" i="2" s="1"/>
  <c r="J130" i="2"/>
  <c r="J142" i="2" s="1"/>
  <c r="I71" i="2"/>
  <c r="I130" i="2" s="1"/>
  <c r="I142" i="2" s="1"/>
  <c r="H130" i="2"/>
  <c r="H142" i="2" s="1"/>
  <c r="G130" i="2"/>
  <c r="G142" i="2" s="1"/>
</calcChain>
</file>

<file path=xl/sharedStrings.xml><?xml version="1.0" encoding="utf-8"?>
<sst xmlns="http://schemas.openxmlformats.org/spreadsheetml/2006/main" count="815" uniqueCount="273">
  <si>
    <t>DEPARTAMENTO ADMINISTRATIVO/FINANCIERO</t>
  </si>
  <si>
    <t>PRESUPUESTO DE GASTOS Y APLICACIONES FINANCIERAS</t>
  </si>
  <si>
    <t>AÑO 2021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</si>
  <si>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</si>
  <si>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</si>
  <si>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</si>
  <si>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</si>
  <si>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</si>
  <si>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</si>
  <si>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</si>
  <si>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</si>
  <si>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</si>
  <si>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</si>
  <si>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</si>
  <si>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</si>
  <si>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</si>
  <si>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</si>
  <si>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</si>
  <si>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</si>
  <si>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</si>
  <si>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</si>
  <si>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</si>
  <si>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</si>
  <si>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</si>
  <si>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</si>
  <si>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</si>
  <si>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</si>
  <si>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</si>
  <si>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</si>
  <si>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</si>
  <si>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</si>
  <si>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</si>
  <si>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</si>
  <si>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</si>
  <si>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</si>
  <si>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</si>
  <si>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</si>
  <si>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2.1.2.2.02</t>
  </si>
  <si>
    <t>Compensación por Horas Extraordinarias</t>
  </si>
  <si>
    <t>2.1.2.2.03</t>
  </si>
  <si>
    <t>Pago de Horas Extraordinarias</t>
  </si>
  <si>
    <t>2.1.2.2.05</t>
  </si>
  <si>
    <t>COMPENSACION SERVICIOS DE SEGURIDAD</t>
  </si>
  <si>
    <t>2.1.2.2.10</t>
  </si>
  <si>
    <t xml:space="preserve">Compensacion por cumplimientos de indicadores 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</si>
  <si>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</si>
  <si>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</si>
  <si>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</si>
  <si>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</si>
  <si>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</si>
  <si>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</si>
  <si>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</si>
  <si>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</si>
  <si>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</si>
  <si>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</si>
  <si>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</si>
  <si>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</si>
  <si>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</si>
  <si>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</si>
  <si>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</si>
  <si>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</si>
  <si>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</si>
  <si>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</si>
  <si>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</si>
  <si>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</si>
  <si>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</si>
  <si>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</si>
  <si>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</si>
  <si>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</si>
  <si>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</si>
  <si>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</si>
  <si>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</si>
  <si>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</si>
  <si>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</si>
  <si>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</si>
  <si>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</si>
  <si>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</si>
  <si>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</si>
  <si>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</si>
  <si>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</si>
  <si>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</si>
  <si>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</si>
  <si>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</si>
  <si>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</si>
  <si>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</si>
  <si>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</si>
  <si>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</si>
  <si>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</si>
  <si>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</si>
  <si>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</si>
  <si>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</si>
  <si>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</si>
  <si>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</si>
  <si>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</si>
  <si>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</si>
  <si>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</si>
  <si>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</si>
  <si>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</si>
  <si>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</si>
  <si>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</si>
  <si>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2.2.8.5</t>
  </si>
  <si>
    <t>FUMIGACIÓN</t>
  </si>
  <si>
    <t>2.2.8.7</t>
  </si>
  <si>
    <t>SERVICIOS TECNICOS Y PROFESIONALES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</si>
  <si>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</si>
  <si>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</si>
  <si>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</si>
  <si>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</si>
  <si>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</si>
  <si>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</si>
  <si>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</si>
  <si>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</si>
  <si>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</si>
  <si>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</si>
  <si>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</si>
  <si>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</si>
  <si>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</si>
  <si>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</si>
  <si>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</si>
  <si>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</si>
  <si>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</si>
  <si>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</si>
  <si>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</si>
  <si>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</si>
  <si>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</si>
  <si>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</si>
  <si>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</si>
  <si>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</si>
  <si>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</si>
  <si>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</si>
  <si>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</si>
  <si>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</si>
  <si>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</si>
  <si>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</si>
  <si>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</si>
  <si>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</si>
  <si>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</si>
  <si>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</si>
  <si>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</si>
  <si>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</si>
  <si>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2.3.9.2</t>
  </si>
  <si>
    <t>2.3.9.5</t>
  </si>
  <si>
    <t>2.3.9.6</t>
  </si>
  <si>
    <t>2.3.9.9</t>
  </si>
  <si>
    <t xml:space="preserve">TRANSFERENCIAS CORRIENTES </t>
  </si>
  <si>
    <t>2.4.1</t>
  </si>
  <si>
    <t>TRANSFERENCIAS CORRIENTES AL SECTOR PRIVADO</t>
  </si>
  <si>
    <t>2.4.1.2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</si>
  <si>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</si>
  <si>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</si>
  <si>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</si>
  <si>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</si>
  <si>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</si>
  <si>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</si>
  <si>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</si>
  <si>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</si>
  <si>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</si>
  <si>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</si>
  <si>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</si>
  <si>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</si>
  <si>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</si>
  <si>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</si>
  <si>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</si>
  <si>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</si>
  <si>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</si>
  <si>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</si>
  <si>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</si>
  <si>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</si>
  <si>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</si>
  <si>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</si>
  <si>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</si>
  <si>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</si>
  <si>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</si>
  <si>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</si>
  <si>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</si>
  <si>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</si>
  <si>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</si>
  <si>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</si>
  <si>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</si>
  <si>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</si>
  <si>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</si>
  <si>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</si>
  <si>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</si>
  <si>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</si>
  <si>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</si>
  <si>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</si>
  <si>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</si>
  <si>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</si>
  <si>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</si>
  <si>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</si>
  <si>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</si>
  <si>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</si>
  <si>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</si>
  <si>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</si>
  <si>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</si>
  <si>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</si>
  <si>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</si>
  <si>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</si>
  <si>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</si>
  <si>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</si>
  <si>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</si>
  <si>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</si>
  <si>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</si>
  <si>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</si>
  <si>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</si>
  <si>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</si>
  <si>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</si>
  <si>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</si>
  <si>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</si>
  <si>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</si>
  <si>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</si>
  <si>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</si>
  <si>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</si>
  <si>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</si>
  <si>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</si>
  <si>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</si>
  <si>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</si>
  <si>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</si>
  <si>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</si>
  <si>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</si>
  <si>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</si>
  <si>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</si>
  <si>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</si>
  <si>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</si>
  <si>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</si>
  <si>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</si>
  <si>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</si>
  <si>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</si>
  <si>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</si>
  <si>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</si>
  <si>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</si>
  <si>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 xml:space="preserve">     INCREMENTO DE ACTIVOS FINANCIEROS CORRIENTES</t>
  </si>
  <si>
    <t>4.1.2</t>
  </si>
  <si>
    <t xml:space="preserve">     INCREMENTO DE ACTIVOS FINANCIEROS NO CORRIENTES</t>
  </si>
  <si>
    <t>DISMINUCIÓN DE PASIVOS</t>
  </si>
  <si>
    <t>4.2.1</t>
  </si>
  <si>
    <t xml:space="preserve">     DISMINUCIÓN DE PASIVOS FINANCIEROS CORRIENTES</t>
  </si>
  <si>
    <t>4.2.2</t>
  </si>
  <si>
    <t xml:space="preserve">     DISMINUCIÓN DE PASIVOS FINANCIEROS NO CORRIENTES</t>
  </si>
  <si>
    <t>DISMINUCIÓN DE FONDOS DE TERCEROS</t>
  </si>
  <si>
    <t>4.3.5</t>
  </si>
  <si>
    <t xml:space="preserve">     DISMINUCIÓN DE DEPÓSITOS FONDOS DE TERCEROS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</si>
  <si>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</si>
  <si>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</si>
  <si>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</si>
  <si>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Filias Bencosme</t>
  </si>
  <si>
    <t>Administrativo/Financiero</t>
  </si>
  <si>
    <t>OCABID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</si>
  <si>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</si>
  <si>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</si>
  <si>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</si>
  <si>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</si>
  <si>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</si>
  <si>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</si>
  <si>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</si>
  <si>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LLANTAS Y NEUMÁTICOS</t>
  </si>
  <si>
    <t>MATERIALES DE LIMPIEZA</t>
  </si>
  <si>
    <t>ÚTILES DE ESCRITORIO, OFICINA, INFORMÁTICA, ESCOLARES Y DE ENSEÑANZA</t>
  </si>
  <si>
    <t>ÚTILES DE COCINA Y COMEDOR</t>
  </si>
  <si>
    <t>PRODUCTOS ELÉCTRICOS Y AFINES</t>
  </si>
  <si>
    <t>PRODUCTOS Y ÚTILES VARIOS NO IDENTIFICADOS PRECEDENTEMENTE (N.I.P.)</t>
  </si>
  <si>
    <t>AYUDAS Y DONACIONES A PERSONAS</t>
  </si>
  <si>
    <t>MUEBLES, EQUIPOS DE OFICINA Y ESTANTERÍA</t>
  </si>
  <si>
    <t>EQUIPOS DE TECNOLOGÍA DE LA INFORMACIÓN Y COMUNICACIÓN</t>
  </si>
  <si>
    <t>ELECTROMÉSTICOS</t>
  </si>
  <si>
    <t>SEPTIEMBRE</t>
  </si>
  <si>
    <t>2.3.9.7</t>
  </si>
  <si>
    <t>2.3.9.8</t>
  </si>
  <si>
    <t>PRODUCTOS Y ÚTILES VETERINARIOS</t>
  </si>
  <si>
    <t>REPUESTOS Y ACCESORIOS MENORES</t>
  </si>
  <si>
    <t>OCTUBRE</t>
  </si>
  <si>
    <t>2.2.2.1</t>
  </si>
  <si>
    <t>PUBLICIDAD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</si>
</sst>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1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4" fontId="6" fillId="0" borderId="4" xfId="2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11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43" fontId="14" fillId="0" borderId="4" xfId="2" applyNumberFormat="1" applyFont="1" applyFill="1" applyBorder="1" applyAlignment="1">
      <alignment horizontal="right" vertical="center"/>
    </xf>
    <xf numFmtId="4" fontId="14" fillId="3" borderId="4" xfId="2" applyNumberFormat="1" applyFont="1" applyFill="1" applyBorder="1" applyAlignment="1">
      <alignment horizontal="right" vertical="center"/>
    </xf>
    <xf numFmtId="4" fontId="14" fillId="0" borderId="4" xfId="2" applyNumberFormat="1" applyFont="1" applyFill="1" applyBorder="1" applyAlignment="1">
      <alignment horizontal="right" vertical="center"/>
    </xf>
    <xf numFmtId="4" fontId="3" fillId="0" borderId="4" xfId="2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211"/>
  <sheetViews>
    <sheetView showGridLines="0" view="pageBreakPreview" topLeftCell="A131" zoomScale="91" zoomScaleNormal="100" zoomScaleSheetLayoutView="91" workbookViewId="0">
      <selection activeCell="K134" sqref="K134"/>
    </sheetView>
  </sheetViews>
  <sheetFormatPr baseColWidth="10" defaultColWidth="11.5546875" defaultRowHeight="13.8" x14ac:dyDescent="0.25"/>
  <cols>
    <col min="1" max="1" width="5.5546875" style="1" customWidth="1"/>
    <col min="2" max="2" width="55.88671875" style="1" customWidth="1"/>
    <col min="3" max="3" width="13.33203125" style="1" customWidth="1"/>
    <col min="4" max="4" width="13.33203125" style="1" hidden="1" customWidth="1"/>
    <col min="5" max="8" width="11.33203125" style="1" bestFit="1" customWidth="1"/>
    <col min="9" max="12" width="11.33203125" style="1" customWidth="1"/>
    <col min="13" max="16384" width="11.5546875" style="1"/>
  </cols>
  <sheetData>
    <row r="2" spans="1:27" ht="13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27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27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27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27" ht="13.95" customHeight="1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27" x14ac:dyDescent="0.25">
      <c r="A7" s="39"/>
      <c r="B7" s="39"/>
      <c r="C7" s="2"/>
      <c r="D7" s="2"/>
      <c r="E7" s="2"/>
      <c r="F7" s="2"/>
      <c r="G7" s="3"/>
      <c r="H7" s="3"/>
      <c r="I7" s="3"/>
      <c r="J7" s="3"/>
      <c r="K7" s="3"/>
      <c r="L7" s="3"/>
    </row>
    <row r="8" spans="1:27" s="6" customFormat="1" ht="27.6" x14ac:dyDescent="0.25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</row>
    <row r="9" spans="1:27" s="6" customFormat="1" ht="15" customHeight="1" x14ac:dyDescent="0.25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27" ht="15" customHeight="1" x14ac:dyDescent="0.25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L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6" customFormat="1" x14ac:dyDescent="0.25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</row>
    <row r="12" spans="1:27" x14ac:dyDescent="0.25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</row>
    <row r="13" spans="1:27" x14ac:dyDescent="0.25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</row>
    <row r="14" spans="1:27" s="19" customFormat="1" x14ac:dyDescent="0.25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27" x14ac:dyDescent="0.25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</row>
    <row r="16" spans="1:27" x14ac:dyDescent="0.25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</row>
    <row r="17" spans="1:27" x14ac:dyDescent="0.25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27" ht="15" customHeight="1" x14ac:dyDescent="0.25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L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13" customFormat="1" x14ac:dyDescent="0.25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13" customFormat="1" x14ac:dyDescent="0.25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x14ac:dyDescent="0.25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</row>
    <row r="23" spans="1:27" s="20" customFormat="1" x14ac:dyDescent="0.25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</row>
    <row r="24" spans="1:27" ht="15" customHeight="1" x14ac:dyDescent="0.25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5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</row>
    <row r="26" spans="1:27" x14ac:dyDescent="0.25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19" customFormat="1" x14ac:dyDescent="0.25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</row>
    <row r="28" spans="1:27" ht="15" customHeight="1" x14ac:dyDescent="0.25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L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s="6" customFormat="1" x14ac:dyDescent="0.25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6" customFormat="1" x14ac:dyDescent="0.25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</row>
    <row r="32" spans="1:27" s="6" customFormat="1" ht="15" customHeight="1" x14ac:dyDescent="0.25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27" ht="15" customHeight="1" x14ac:dyDescent="0.25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SUM(L34:L41)</f>
        <v>41089.370000000003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5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</row>
    <row r="35" spans="1:27" s="13" customFormat="1" x14ac:dyDescent="0.25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23" customFormat="1" x14ac:dyDescent="0.25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37" spans="1:27" s="13" customFormat="1" x14ac:dyDescent="0.25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6" customFormat="1" x14ac:dyDescent="0.25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6" customFormat="1" x14ac:dyDescent="0.25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</row>
    <row r="41" spans="1:27" ht="15" customHeight="1" x14ac:dyDescent="0.25">
      <c r="A41" s="9" t="s">
        <v>78</v>
      </c>
      <c r="B41" s="10" t="s">
        <v>79</v>
      </c>
      <c r="C41" s="35">
        <v>0</v>
      </c>
      <c r="D41" s="35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" customHeight="1" x14ac:dyDescent="0.25">
      <c r="A42" s="9" t="s">
        <v>80</v>
      </c>
      <c r="B42" s="10" t="s">
        <v>81</v>
      </c>
      <c r="C42" s="37">
        <f>+C43</f>
        <v>300000</v>
      </c>
      <c r="D42" s="35"/>
      <c r="E42" s="35">
        <v>0</v>
      </c>
      <c r="F42" s="37">
        <f t="shared" ref="F42:L42" si="4">+F43</f>
        <v>17920</v>
      </c>
      <c r="G42" s="37">
        <f t="shared" si="4"/>
        <v>66780</v>
      </c>
      <c r="H42" s="35">
        <f t="shared" si="4"/>
        <v>0</v>
      </c>
      <c r="I42" s="35">
        <f t="shared" si="4"/>
        <v>18740</v>
      </c>
      <c r="J42" s="35">
        <f t="shared" si="4"/>
        <v>44390</v>
      </c>
      <c r="K42" s="35">
        <f t="shared" si="4"/>
        <v>5630</v>
      </c>
      <c r="L42" s="35">
        <f t="shared" si="4"/>
        <v>5750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5">
      <c r="A43" s="10" t="s">
        <v>82</v>
      </c>
      <c r="B43" s="10" t="s">
        <v>83</v>
      </c>
      <c r="C43" s="14">
        <v>300000</v>
      </c>
      <c r="D43" s="35"/>
      <c r="E43" s="35">
        <v>0</v>
      </c>
      <c r="F43" s="15">
        <v>17920</v>
      </c>
      <c r="G43" s="15">
        <v>66780</v>
      </c>
      <c r="H43" s="35">
        <v>0</v>
      </c>
      <c r="I43" s="15">
        <v>18740</v>
      </c>
      <c r="J43" s="15">
        <v>44390</v>
      </c>
      <c r="K43" s="15">
        <v>5630</v>
      </c>
      <c r="L43" s="15">
        <v>5750</v>
      </c>
    </row>
    <row r="44" spans="1:27" x14ac:dyDescent="0.25">
      <c r="A44" s="9" t="s">
        <v>84</v>
      </c>
      <c r="B44" s="10" t="s">
        <v>85</v>
      </c>
      <c r="C44" s="35">
        <v>0</v>
      </c>
      <c r="D44" s="15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</row>
    <row r="45" spans="1:27" ht="15" customHeight="1" x14ac:dyDescent="0.25">
      <c r="A45" s="9" t="s">
        <v>86</v>
      </c>
      <c r="B45" s="10" t="s">
        <v>87</v>
      </c>
      <c r="C45" s="35">
        <v>0</v>
      </c>
      <c r="D45" s="37"/>
      <c r="E45" s="35">
        <v>0</v>
      </c>
      <c r="F45" s="35">
        <v>0</v>
      </c>
      <c r="G45" s="35">
        <v>0</v>
      </c>
      <c r="H45" s="35">
        <v>0</v>
      </c>
      <c r="I45" s="35">
        <v>11925.38</v>
      </c>
      <c r="J45" s="35">
        <v>0</v>
      </c>
      <c r="K45" s="35">
        <v>0</v>
      </c>
      <c r="L45" s="35"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" customHeight="1" x14ac:dyDescent="0.25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L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2.75" customHeight="1" x14ac:dyDescent="0.25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</row>
    <row r="48" spans="1:27" ht="27.6" x14ac:dyDescent="0.25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5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</row>
    <row r="50" spans="1:27" x14ac:dyDescent="0.25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</row>
    <row r="51" spans="1:27" ht="15" customHeight="1" x14ac:dyDescent="0.25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5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</row>
    <row r="53" spans="1:27" x14ac:dyDescent="0.25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</row>
    <row r="54" spans="1:27" ht="15" customHeight="1" x14ac:dyDescent="0.25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s="6" customFormat="1" ht="15" customHeight="1" x14ac:dyDescent="0.25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27" ht="15" customHeight="1" x14ac:dyDescent="0.25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5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</row>
    <row r="58" spans="1:27" ht="15" customHeight="1" x14ac:dyDescent="0.25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5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25" customFormat="1" x14ac:dyDescent="0.25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5">
        <v>15930</v>
      </c>
      <c r="L60" s="21">
        <v>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25" customFormat="1" x14ac:dyDescent="0.25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25" customFormat="1" x14ac:dyDescent="0.25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" customHeight="1" x14ac:dyDescent="0.25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5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5">
        <v>14235.92</v>
      </c>
      <c r="I64" s="21">
        <v>0</v>
      </c>
      <c r="J64" s="21">
        <v>0</v>
      </c>
      <c r="K64" s="21">
        <v>0</v>
      </c>
      <c r="L64" s="21">
        <v>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25" customFormat="1" x14ac:dyDescent="0.25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25" customFormat="1" x14ac:dyDescent="0.25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" customHeight="1" x14ac:dyDescent="0.25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" customHeight="1" x14ac:dyDescent="0.25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5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" customHeight="1" x14ac:dyDescent="0.25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" customHeight="1" x14ac:dyDescent="0.25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L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x14ac:dyDescent="0.25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25" customFormat="1" x14ac:dyDescent="0.25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7.6" x14ac:dyDescent="0.25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" customHeight="1" x14ac:dyDescent="0.25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>SUM(H76:H82)</f>
        <v>119633.98</v>
      </c>
      <c r="I75" s="11">
        <f>SUM(I76:I82)</f>
        <v>13540.5</v>
      </c>
      <c r="J75" s="21">
        <f>SUM(J76:J82)</f>
        <v>0</v>
      </c>
      <c r="K75" s="21">
        <f>SUM(K76:K82)</f>
        <v>0</v>
      </c>
      <c r="L75" s="21">
        <f>SUM(L76:L82)</f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x14ac:dyDescent="0.25">
      <c r="A76" s="10" t="s">
        <v>139</v>
      </c>
      <c r="B76" s="10" t="s">
        <v>256</v>
      </c>
      <c r="C76" s="14">
        <v>40000</v>
      </c>
      <c r="D76" s="14"/>
      <c r="E76" s="35">
        <v>0</v>
      </c>
      <c r="F76" s="35">
        <v>0</v>
      </c>
      <c r="G76" s="35">
        <v>0</v>
      </c>
      <c r="H76" s="15">
        <v>23322.94</v>
      </c>
      <c r="I76" s="35">
        <v>0</v>
      </c>
      <c r="J76" s="35">
        <v>0</v>
      </c>
      <c r="K76" s="35">
        <v>0</v>
      </c>
      <c r="L76" s="35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25" customFormat="1" x14ac:dyDescent="0.25">
      <c r="A77" s="10" t="s">
        <v>140</v>
      </c>
      <c r="B77" s="10" t="s">
        <v>257</v>
      </c>
      <c r="C77" s="14">
        <v>24000</v>
      </c>
      <c r="D77" s="14"/>
      <c r="E77" s="35">
        <v>0</v>
      </c>
      <c r="F77" s="35">
        <v>0</v>
      </c>
      <c r="G77" s="35">
        <v>0</v>
      </c>
      <c r="H77" s="15">
        <v>96311.039999999994</v>
      </c>
      <c r="I77" s="15">
        <v>13540.5</v>
      </c>
      <c r="J77" s="35">
        <v>0</v>
      </c>
      <c r="K77" s="35">
        <v>0</v>
      </c>
      <c r="L77" s="35">
        <v>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25" customFormat="1" x14ac:dyDescent="0.25">
      <c r="A78" s="10" t="s">
        <v>141</v>
      </c>
      <c r="B78" s="10" t="s">
        <v>258</v>
      </c>
      <c r="C78" s="14">
        <v>40000</v>
      </c>
      <c r="D78" s="14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25" customFormat="1" x14ac:dyDescent="0.25">
      <c r="A79" s="10" t="s">
        <v>142</v>
      </c>
      <c r="B79" s="10" t="s">
        <v>259</v>
      </c>
      <c r="C79" s="14">
        <v>20000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25" customFormat="1" x14ac:dyDescent="0.25">
      <c r="A80" s="10" t="s">
        <v>266</v>
      </c>
      <c r="B80" s="10" t="s">
        <v>268</v>
      </c>
      <c r="C80" s="21">
        <v>0</v>
      </c>
      <c r="D80" s="14"/>
      <c r="E80" s="35"/>
      <c r="F80" s="35"/>
      <c r="G80" s="35"/>
      <c r="H80" s="35"/>
      <c r="I80" s="35"/>
      <c r="J80" s="35"/>
      <c r="K80" s="35"/>
      <c r="L80" s="3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25" customFormat="1" x14ac:dyDescent="0.25">
      <c r="A81" s="10" t="s">
        <v>267</v>
      </c>
      <c r="B81" s="10" t="s">
        <v>269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25" customFormat="1" x14ac:dyDescent="0.25">
      <c r="A82" s="10" t="s">
        <v>143</v>
      </c>
      <c r="B82" s="10" t="s">
        <v>260</v>
      </c>
      <c r="C82" s="14">
        <v>729886</v>
      </c>
      <c r="D82" s="14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6" customFormat="1" ht="15" customHeight="1" x14ac:dyDescent="0.25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27" ht="15" customHeight="1" x14ac:dyDescent="0.25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s="25" customFormat="1" x14ac:dyDescent="0.25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" customHeight="1" x14ac:dyDescent="0.25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" customHeight="1" x14ac:dyDescent="0.25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" customHeight="1" x14ac:dyDescent="0.25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" customHeight="1" x14ac:dyDescent="0.25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" customHeight="1" x14ac:dyDescent="0.25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" customHeight="1" x14ac:dyDescent="0.25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" customHeight="1" x14ac:dyDescent="0.25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s="6" customFormat="1" ht="15" customHeight="1" x14ac:dyDescent="0.25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27" ht="15" customHeight="1" x14ac:dyDescent="0.25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" customHeight="1" x14ac:dyDescent="0.25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" customHeight="1" x14ac:dyDescent="0.25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" customHeight="1" x14ac:dyDescent="0.25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" customHeight="1" x14ac:dyDescent="0.25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" customHeight="1" x14ac:dyDescent="0.25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" customHeight="1" x14ac:dyDescent="0.25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s="6" customFormat="1" ht="15" customHeight="1" x14ac:dyDescent="0.25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27" ht="15" customHeight="1" x14ac:dyDescent="0.25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x14ac:dyDescent="0.25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x14ac:dyDescent="0.25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25" customFormat="1" x14ac:dyDescent="0.25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" customHeight="1" x14ac:dyDescent="0.25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" customHeight="1" x14ac:dyDescent="0.25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" customHeight="1" x14ac:dyDescent="0.25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" customHeight="1" x14ac:dyDescent="0.25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" customHeight="1" x14ac:dyDescent="0.25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" customHeight="1" x14ac:dyDescent="0.25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" customHeight="1" x14ac:dyDescent="0.25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" customHeight="1" x14ac:dyDescent="0.25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s="6" customFormat="1" ht="15" customHeight="1" x14ac:dyDescent="0.25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27" ht="15" customHeight="1" x14ac:dyDescent="0.25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" customHeight="1" x14ac:dyDescent="0.25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" customHeight="1" x14ac:dyDescent="0.25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27.75" customHeight="1" x14ac:dyDescent="0.25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s="6" customFormat="1" ht="15" customHeight="1" x14ac:dyDescent="0.25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27" ht="15" customHeight="1" x14ac:dyDescent="0.25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" customHeight="1" x14ac:dyDescent="0.25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" customHeight="1" x14ac:dyDescent="0.25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" customHeight="1" x14ac:dyDescent="0.25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" customHeight="1" x14ac:dyDescent="0.25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s="6" customFormat="1" ht="15" customHeight="1" x14ac:dyDescent="0.25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27" ht="15" customHeight="1" x14ac:dyDescent="0.25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" customHeight="1" x14ac:dyDescent="0.25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" customHeight="1" x14ac:dyDescent="0.25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" customHeight="1" x14ac:dyDescent="0.25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8" customHeight="1" x14ac:dyDescent="0.25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5861784.3300000001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s="6" customFormat="1" ht="15" customHeight="1" x14ac:dyDescent="0.25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27" ht="15" customHeight="1" x14ac:dyDescent="0.25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" customHeight="1" x14ac:dyDescent="0.25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" customHeight="1" x14ac:dyDescent="0.25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" customHeight="1" x14ac:dyDescent="0.25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" customHeight="1" x14ac:dyDescent="0.25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" customHeight="1" x14ac:dyDescent="0.25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" customHeight="1" x14ac:dyDescent="0.25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" customHeight="1" x14ac:dyDescent="0.25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8" customHeight="1" x14ac:dyDescent="0.25">
      <c r="A140" s="26"/>
      <c r="B140" s="27" t="s">
        <v>242</v>
      </c>
      <c r="C140" s="12">
        <f>SUM(C132:C139)</f>
        <v>0</v>
      </c>
      <c r="D140" s="12"/>
      <c r="E140" s="12">
        <f t="shared" ref="E140:L140" si="7">SUM(E132:E139)</f>
        <v>0</v>
      </c>
      <c r="F140" s="12">
        <f t="shared" si="7"/>
        <v>0</v>
      </c>
      <c r="G140" s="12">
        <f t="shared" si="7"/>
        <v>0</v>
      </c>
      <c r="H140" s="12">
        <f t="shared" si="7"/>
        <v>0</v>
      </c>
      <c r="I140" s="12">
        <f t="shared" si="7"/>
        <v>0</v>
      </c>
      <c r="J140" s="12">
        <f t="shared" si="7"/>
        <v>0</v>
      </c>
      <c r="K140" s="12">
        <f t="shared" si="7"/>
        <v>0</v>
      </c>
      <c r="L140" s="12">
        <f t="shared" si="7"/>
        <v>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7.25" customHeight="1" x14ac:dyDescent="0.25">
      <c r="A141" s="44"/>
      <c r="B141" s="44"/>
      <c r="I141" s="29"/>
      <c r="J141" s="29"/>
      <c r="K141" s="29"/>
      <c r="L141" s="29"/>
    </row>
    <row r="142" spans="1:27" ht="18" customHeight="1" x14ac:dyDescent="0.25">
      <c r="A142" s="26"/>
      <c r="B142" s="27" t="s">
        <v>243</v>
      </c>
      <c r="C142" s="12">
        <f>C130+C140</f>
        <v>94739958</v>
      </c>
      <c r="D142" s="12"/>
      <c r="E142" s="12">
        <f t="shared" ref="E142:K142" si="8">E130+E140</f>
        <v>5325732.43</v>
      </c>
      <c r="F142" s="12">
        <f t="shared" si="8"/>
        <v>6016041.6799999997</v>
      </c>
      <c r="G142" s="12">
        <f t="shared" si="8"/>
        <v>5968132.04</v>
      </c>
      <c r="H142" s="12">
        <f t="shared" si="8"/>
        <v>5772041.9199999999</v>
      </c>
      <c r="I142" s="12">
        <f t="shared" si="8"/>
        <v>5860840.6800000006</v>
      </c>
      <c r="J142" s="12">
        <f t="shared" si="8"/>
        <v>6538708.7999999998</v>
      </c>
      <c r="K142" s="12">
        <f t="shared" si="8"/>
        <v>6437936.7300000004</v>
      </c>
      <c r="L142" s="12">
        <f>L130+L140</f>
        <v>5861784.3300000001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s="30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45" t="s">
        <v>244</v>
      </c>
      <c r="B144" s="45"/>
      <c r="C144" s="45"/>
      <c r="D144" s="45"/>
    </row>
    <row r="145" spans="1:27" s="30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34.200000000000003" customHeight="1" x14ac:dyDescent="0.25">
      <c r="A146" s="44"/>
      <c r="B146" s="44"/>
      <c r="K146" s="31"/>
    </row>
    <row r="147" spans="1:27" s="13" customFormat="1" x14ac:dyDescent="0.25">
      <c r="A147" s="41" t="s">
        <v>245</v>
      </c>
      <c r="B147" s="4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41" t="s">
        <v>246</v>
      </c>
      <c r="B148" s="41"/>
    </row>
    <row r="149" spans="1:27" s="13" customFormat="1" x14ac:dyDescent="0.25">
      <c r="A149" s="41" t="s">
        <v>247</v>
      </c>
      <c r="B149" s="4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3" spans="1:27" s="13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5" spans="1:27" s="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61" spans="1:27" s="13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13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72" spans="1:27" s="13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s="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s="13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s="32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32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19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33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33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6" spans="1:27" s="13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92" spans="1:27" s="13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13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s="13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204" spans="1:27" s="25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s="13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s="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11" spans="1:27" s="13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</sheetData>
  <mergeCells count="13">
    <mergeCell ref="A149:B149"/>
    <mergeCell ref="A8:B8"/>
    <mergeCell ref="A141:B141"/>
    <mergeCell ref="A144:D144"/>
    <mergeCell ref="A146:B146"/>
    <mergeCell ref="A147:B147"/>
    <mergeCell ref="A148:B148"/>
    <mergeCell ref="A7:B7"/>
    <mergeCell ref="A2:L2"/>
    <mergeCell ref="A3:L3"/>
    <mergeCell ref="A4:L4"/>
    <mergeCell ref="A5:L5"/>
    <mergeCell ref="A6:L6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B211"/>
  <sheetViews>
    <sheetView showGridLines="0" view="pageBreakPreview" topLeftCell="A124" zoomScale="91" zoomScaleNormal="100" zoomScaleSheetLayoutView="91" workbookViewId="0">
      <selection activeCell="L41" sqref="L41"/>
    </sheetView>
  </sheetViews>
  <sheetFormatPr baseColWidth="10" defaultColWidth="11.5546875" defaultRowHeight="13.8" x14ac:dyDescent="0.25"/>
  <cols>
    <col min="1" max="1" width="5.5546875" style="1" customWidth="1"/>
    <col min="2" max="2" width="55.88671875" style="1" customWidth="1"/>
    <col min="3" max="3" width="13.33203125" style="1" customWidth="1"/>
    <col min="4" max="4" width="13.33203125" style="1" hidden="1" customWidth="1"/>
    <col min="5" max="8" width="11.33203125" style="1" bestFit="1" customWidth="1"/>
    <col min="9" max="13" width="11.33203125" style="1" customWidth="1"/>
    <col min="14" max="16384" width="11.5546875" style="1"/>
  </cols>
  <sheetData>
    <row r="2" spans="1:28" ht="13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28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28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 ht="13.95" customHeight="1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28" x14ac:dyDescent="0.25">
      <c r="A7" s="39"/>
      <c r="B7" s="39"/>
      <c r="C7" s="2"/>
      <c r="D7" s="2"/>
      <c r="E7" s="2"/>
      <c r="F7" s="2"/>
      <c r="G7" s="3"/>
      <c r="H7" s="3"/>
      <c r="I7" s="3"/>
      <c r="J7" s="3"/>
      <c r="K7" s="3"/>
      <c r="L7" s="3"/>
      <c r="M7" s="3"/>
    </row>
    <row r="8" spans="1:28" s="6" customFormat="1" ht="27.6" x14ac:dyDescent="0.25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</row>
    <row r="9" spans="1:28" s="6" customFormat="1" ht="15" customHeight="1" x14ac:dyDescent="0.25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8" ht="15" customHeight="1" x14ac:dyDescent="0.25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M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1">
        <f t="shared" si="0"/>
        <v>4414399.05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5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</row>
    <row r="12" spans="1:28" hidden="1" x14ac:dyDescent="0.25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</row>
    <row r="13" spans="1:28" hidden="1" x14ac:dyDescent="0.25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28" s="19" customFormat="1" hidden="1" x14ac:dyDescent="0.25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28" hidden="1" x14ac:dyDescent="0.25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</row>
    <row r="16" spans="1:28" hidden="1" x14ac:dyDescent="0.25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</row>
    <row r="17" spans="1:28" hidden="1" x14ac:dyDescent="0.25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</row>
    <row r="18" spans="1:28" ht="15" customHeight="1" x14ac:dyDescent="0.25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M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1">
        <f t="shared" si="1"/>
        <v>1144500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5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5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5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5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</row>
    <row r="23" spans="1:28" s="20" customFormat="1" hidden="1" x14ac:dyDescent="0.25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28" ht="15" customHeight="1" x14ac:dyDescent="0.25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5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28" x14ac:dyDescent="0.25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5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</row>
    <row r="28" spans="1:28" ht="15" customHeight="1" x14ac:dyDescent="0.25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M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1">
        <f t="shared" si="2"/>
        <v>572764.96000000008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5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5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5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</row>
    <row r="32" spans="1:28" s="6" customFormat="1" ht="15" customHeight="1" x14ac:dyDescent="0.25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28" ht="15" customHeight="1" x14ac:dyDescent="0.25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SUM(L34:L41)</f>
        <v>41089.370000000003</v>
      </c>
      <c r="M33" s="11">
        <f>SUM(M34:M41)</f>
        <v>179789.81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5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</row>
    <row r="35" spans="1:28" s="13" customFormat="1" hidden="1" x14ac:dyDescent="0.25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5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15"/>
    </row>
    <row r="37" spans="1:28" s="13" customFormat="1" hidden="1" x14ac:dyDescent="0.25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5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5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5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</row>
    <row r="41" spans="1:28" ht="15" customHeight="1" x14ac:dyDescent="0.25">
      <c r="A41" s="9" t="s">
        <v>78</v>
      </c>
      <c r="B41" s="10" t="s">
        <v>79</v>
      </c>
      <c r="C41" s="35">
        <v>0</v>
      </c>
      <c r="D41" s="35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" customHeight="1" x14ac:dyDescent="0.25">
      <c r="A42" s="9" t="s">
        <v>80</v>
      </c>
      <c r="B42" s="10" t="s">
        <v>81</v>
      </c>
      <c r="C42" s="37">
        <f>+C43</f>
        <v>300000</v>
      </c>
      <c r="D42" s="35"/>
      <c r="E42" s="35">
        <v>0</v>
      </c>
      <c r="F42" s="37">
        <f t="shared" ref="F42:M42" si="4">+F43</f>
        <v>17920</v>
      </c>
      <c r="G42" s="37">
        <f t="shared" si="4"/>
        <v>66780</v>
      </c>
      <c r="H42" s="35">
        <f t="shared" si="4"/>
        <v>0</v>
      </c>
      <c r="I42" s="35">
        <f t="shared" si="4"/>
        <v>18740</v>
      </c>
      <c r="J42" s="35">
        <f t="shared" si="4"/>
        <v>44390</v>
      </c>
      <c r="K42" s="35">
        <f t="shared" si="4"/>
        <v>5630</v>
      </c>
      <c r="L42" s="35">
        <f t="shared" si="4"/>
        <v>5750</v>
      </c>
      <c r="M42" s="35">
        <f t="shared" si="4"/>
        <v>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idden="1" x14ac:dyDescent="0.25">
      <c r="A43" s="10" t="s">
        <v>82</v>
      </c>
      <c r="B43" s="10" t="s">
        <v>83</v>
      </c>
      <c r="C43" s="14">
        <v>300000</v>
      </c>
      <c r="D43" s="35"/>
      <c r="E43" s="35">
        <v>0</v>
      </c>
      <c r="F43" s="15">
        <v>17920</v>
      </c>
      <c r="G43" s="15">
        <v>66780</v>
      </c>
      <c r="H43" s="35">
        <v>0</v>
      </c>
      <c r="I43" s="15">
        <v>18740</v>
      </c>
      <c r="J43" s="15">
        <v>44390</v>
      </c>
      <c r="K43" s="15">
        <v>5630</v>
      </c>
      <c r="L43" s="15">
        <v>5750</v>
      </c>
      <c r="M43" s="35">
        <v>0</v>
      </c>
    </row>
    <row r="44" spans="1:28" x14ac:dyDescent="0.25">
      <c r="A44" s="9" t="s">
        <v>84</v>
      </c>
      <c r="B44" s="10" t="s">
        <v>85</v>
      </c>
      <c r="C44" s="35">
        <v>0</v>
      </c>
      <c r="D44" s="15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</row>
    <row r="45" spans="1:28" ht="15" customHeight="1" x14ac:dyDescent="0.25">
      <c r="A45" s="9" t="s">
        <v>86</v>
      </c>
      <c r="B45" s="10" t="s">
        <v>87</v>
      </c>
      <c r="C45" s="35">
        <v>0</v>
      </c>
      <c r="D45" s="37"/>
      <c r="E45" s="35">
        <v>0</v>
      </c>
      <c r="F45" s="35">
        <v>0</v>
      </c>
      <c r="G45" s="35">
        <v>0</v>
      </c>
      <c r="H45" s="35">
        <v>0</v>
      </c>
      <c r="I45" s="35">
        <v>11925.38</v>
      </c>
      <c r="J45" s="35">
        <v>0</v>
      </c>
      <c r="K45" s="35">
        <v>0</v>
      </c>
      <c r="L45" s="35">
        <v>0</v>
      </c>
      <c r="M45" s="35">
        <v>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" customHeight="1" x14ac:dyDescent="0.25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M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1">
        <f t="shared" si="5"/>
        <v>19080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2.75" hidden="1" customHeight="1" x14ac:dyDescent="0.25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  <c r="M47" s="15">
        <v>19080</v>
      </c>
    </row>
    <row r="48" spans="1:28" ht="27.6" x14ac:dyDescent="0.25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21">
        <f>SUM(M49:M50)</f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idden="1" x14ac:dyDescent="0.25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1:28" hidden="1" x14ac:dyDescent="0.25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  <c r="M50" s="21">
        <v>0</v>
      </c>
    </row>
    <row r="51" spans="1:28" ht="15" customHeight="1" x14ac:dyDescent="0.25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21">
        <f>SUM(M52:M53)</f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idden="1" x14ac:dyDescent="0.25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1:28" hidden="1" x14ac:dyDescent="0.25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  <c r="M53" s="21">
        <v>0</v>
      </c>
    </row>
    <row r="54" spans="1:28" ht="15" customHeight="1" x14ac:dyDescent="0.25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s="6" customFormat="1" ht="15" customHeight="1" x14ac:dyDescent="0.25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28" ht="15" customHeight="1" x14ac:dyDescent="0.25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21">
        <f>+M57</f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idden="1" x14ac:dyDescent="0.25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  <c r="M57" s="21">
        <v>0</v>
      </c>
    </row>
    <row r="58" spans="1:28" ht="15" customHeight="1" x14ac:dyDescent="0.25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21">
        <f>SUM(M59:M62)</f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idden="1" x14ac:dyDescent="0.25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s="25" customFormat="1" hidden="1" x14ac:dyDescent="0.25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5">
        <v>15930</v>
      </c>
      <c r="L60" s="21">
        <v>0</v>
      </c>
      <c r="M60" s="21"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5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5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" customHeight="1" x14ac:dyDescent="0.25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idden="1" x14ac:dyDescent="0.25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5"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s="25" customFormat="1" hidden="1" x14ac:dyDescent="0.25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5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" customHeight="1" x14ac:dyDescent="0.25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" customHeight="1" x14ac:dyDescent="0.25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idden="1" x14ac:dyDescent="0.25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122200.04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" customHeight="1" x14ac:dyDescent="0.25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35979.94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" customHeight="1" x14ac:dyDescent="0.25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M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21">
        <f t="shared" si="6"/>
        <v>585000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idden="1" x14ac:dyDescent="0.25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35">
        <f>267500*2</f>
        <v>535000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s="25" customFormat="1" hidden="1" x14ac:dyDescent="0.25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35">
        <f>25000*2</f>
        <v>50000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6" x14ac:dyDescent="0.25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35"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" customHeight="1" x14ac:dyDescent="0.25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 t="shared" ref="H75:M75" si="7">SUM(H76:H82)</f>
        <v>119633.98</v>
      </c>
      <c r="I75" s="11">
        <f t="shared" si="7"/>
        <v>13540.5</v>
      </c>
      <c r="J75" s="21">
        <f t="shared" si="7"/>
        <v>0</v>
      </c>
      <c r="K75" s="21">
        <f t="shared" si="7"/>
        <v>0</v>
      </c>
      <c r="L75" s="21">
        <f t="shared" si="7"/>
        <v>0</v>
      </c>
      <c r="M75" s="21">
        <f t="shared" si="7"/>
        <v>95519.32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idden="1" x14ac:dyDescent="0.25">
      <c r="A76" s="10" t="s">
        <v>139</v>
      </c>
      <c r="B76" s="10" t="s">
        <v>256</v>
      </c>
      <c r="C76" s="14">
        <v>40000</v>
      </c>
      <c r="D76" s="14"/>
      <c r="E76" s="35">
        <v>0</v>
      </c>
      <c r="F76" s="35">
        <v>0</v>
      </c>
      <c r="G76" s="35">
        <v>0</v>
      </c>
      <c r="H76" s="15">
        <v>23322.94</v>
      </c>
      <c r="I76" s="35">
        <v>0</v>
      </c>
      <c r="J76" s="35">
        <v>0</v>
      </c>
      <c r="K76" s="35">
        <v>0</v>
      </c>
      <c r="L76" s="35">
        <v>0</v>
      </c>
      <c r="M76" s="35">
        <v>82342.820000000007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s="25" customFormat="1" hidden="1" x14ac:dyDescent="0.25">
      <c r="A77" s="10" t="s">
        <v>140</v>
      </c>
      <c r="B77" s="10" t="s">
        <v>257</v>
      </c>
      <c r="C77" s="14">
        <v>24000</v>
      </c>
      <c r="D77" s="14"/>
      <c r="E77" s="35">
        <v>0</v>
      </c>
      <c r="F77" s="35">
        <v>0</v>
      </c>
      <c r="G77" s="35">
        <v>0</v>
      </c>
      <c r="H77" s="15">
        <v>96311.039999999994</v>
      </c>
      <c r="I77" s="15">
        <v>13540.5</v>
      </c>
      <c r="J77" s="35">
        <v>0</v>
      </c>
      <c r="K77" s="35">
        <v>0</v>
      </c>
      <c r="L77" s="35">
        <v>0</v>
      </c>
      <c r="M77" s="35">
        <v>0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5">
      <c r="A78" s="10" t="s">
        <v>141</v>
      </c>
      <c r="B78" s="10" t="s">
        <v>258</v>
      </c>
      <c r="C78" s="14">
        <v>40000</v>
      </c>
      <c r="D78" s="14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5">
      <c r="A79" s="10" t="s">
        <v>142</v>
      </c>
      <c r="B79" s="10" t="s">
        <v>259</v>
      </c>
      <c r="C79" s="14">
        <v>20000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7276.5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5">
      <c r="A80" s="10" t="s">
        <v>266</v>
      </c>
      <c r="B80" s="10" t="s">
        <v>268</v>
      </c>
      <c r="C80" s="21">
        <v>0</v>
      </c>
      <c r="D80" s="14"/>
      <c r="E80" s="35"/>
      <c r="F80" s="35"/>
      <c r="G80" s="35"/>
      <c r="H80" s="35"/>
      <c r="I80" s="35"/>
      <c r="J80" s="35"/>
      <c r="K80" s="35"/>
      <c r="L80" s="35"/>
      <c r="M80" s="35">
        <v>0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5">
      <c r="A81" s="10" t="s">
        <v>267</v>
      </c>
      <c r="B81" s="10" t="s">
        <v>269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5900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5">
      <c r="A82" s="10" t="s">
        <v>143</v>
      </c>
      <c r="B82" s="10" t="s">
        <v>260</v>
      </c>
      <c r="C82" s="14">
        <v>729886</v>
      </c>
      <c r="D82" s="14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6" customFormat="1" ht="15" customHeight="1" x14ac:dyDescent="0.25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28" ht="15" customHeight="1" x14ac:dyDescent="0.25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21">
        <f>+M85</f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s="25" customFormat="1" hidden="1" x14ac:dyDescent="0.25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21">
        <v>0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" customHeight="1" x14ac:dyDescent="0.25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" customHeight="1" x14ac:dyDescent="0.25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5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5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5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5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5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s="6" customFormat="1" ht="15" customHeight="1" x14ac:dyDescent="0.25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28" ht="15" customHeight="1" x14ac:dyDescent="0.25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" customHeight="1" x14ac:dyDescent="0.25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5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5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5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5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5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6" customFormat="1" ht="15" customHeight="1" x14ac:dyDescent="0.25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28" ht="15" customHeight="1" x14ac:dyDescent="0.25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21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idden="1" x14ac:dyDescent="0.25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idden="1" x14ac:dyDescent="0.25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21">
        <v>0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25" customFormat="1" hidden="1" x14ac:dyDescent="0.25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21">
        <v>0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" customHeight="1" x14ac:dyDescent="0.25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" customHeight="1" x14ac:dyDescent="0.25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5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5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5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5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5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5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6" customFormat="1" ht="15" customHeight="1" x14ac:dyDescent="0.25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28" ht="15" customHeight="1" x14ac:dyDescent="0.25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" customHeight="1" x14ac:dyDescent="0.25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5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27.75" customHeight="1" x14ac:dyDescent="0.25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6" customFormat="1" ht="15" customHeight="1" x14ac:dyDescent="0.25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28" ht="15" customHeight="1" x14ac:dyDescent="0.25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" customHeight="1" x14ac:dyDescent="0.25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5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5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5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6" customFormat="1" ht="15" customHeight="1" x14ac:dyDescent="0.25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28" ht="15" customHeight="1" x14ac:dyDescent="0.25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" customHeight="1" x14ac:dyDescent="0.25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5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5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8" customHeight="1" x14ac:dyDescent="0.25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5861784.3300000001</v>
      </c>
      <c r="M130" s="12">
        <f>M10+M18+M24+M26+M28+M33+M41+M42+M44+M45+M46+M48+M51+M54+M56+M58+M63+M67+M68+M70+M71+M74+M75+SUM(M84)+SUM(M94:M100)+M102+SUM(M106:M113)+SUM(M115:M118)+SUM(M120:M124)+SUM(M126:M129)+M69</f>
        <v>7169233.1200000001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6" customFormat="1" ht="15" customHeight="1" x14ac:dyDescent="0.25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28" ht="15" customHeight="1" x14ac:dyDescent="0.25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" customHeight="1" x14ac:dyDescent="0.25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5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5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5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5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5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5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8" customHeight="1" x14ac:dyDescent="0.25">
      <c r="A140" s="26"/>
      <c r="B140" s="27" t="s">
        <v>242</v>
      </c>
      <c r="C140" s="12">
        <f>SUM(C132:C139)</f>
        <v>0</v>
      </c>
      <c r="D140" s="12"/>
      <c r="E140" s="12">
        <f t="shared" ref="E140:M140" si="8">SUM(E132:E139)</f>
        <v>0</v>
      </c>
      <c r="F140" s="12">
        <f t="shared" si="8"/>
        <v>0</v>
      </c>
      <c r="G140" s="12">
        <f t="shared" si="8"/>
        <v>0</v>
      </c>
      <c r="H140" s="12">
        <f t="shared" si="8"/>
        <v>0</v>
      </c>
      <c r="I140" s="12">
        <f t="shared" si="8"/>
        <v>0</v>
      </c>
      <c r="J140" s="12">
        <f t="shared" si="8"/>
        <v>0</v>
      </c>
      <c r="K140" s="12">
        <f t="shared" si="8"/>
        <v>0</v>
      </c>
      <c r="L140" s="12">
        <f t="shared" si="8"/>
        <v>0</v>
      </c>
      <c r="M140" s="12">
        <f t="shared" si="8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7.25" customHeight="1" x14ac:dyDescent="0.25">
      <c r="A141" s="44"/>
      <c r="B141" s="44"/>
      <c r="I141" s="29"/>
      <c r="J141" s="29"/>
      <c r="K141" s="29"/>
      <c r="L141" s="29"/>
      <c r="M141" s="29"/>
    </row>
    <row r="142" spans="1:28" ht="18" customHeight="1" x14ac:dyDescent="0.25">
      <c r="A142" s="26"/>
      <c r="B142" s="27" t="s">
        <v>243</v>
      </c>
      <c r="C142" s="12">
        <f>C130+C140</f>
        <v>94739958</v>
      </c>
      <c r="D142" s="12"/>
      <c r="E142" s="12">
        <f t="shared" ref="E142:K142" si="9">E130+E140</f>
        <v>5325732.43</v>
      </c>
      <c r="F142" s="12">
        <f t="shared" si="9"/>
        <v>6016041.6799999997</v>
      </c>
      <c r="G142" s="12">
        <f t="shared" si="9"/>
        <v>5968132.04</v>
      </c>
      <c r="H142" s="12">
        <f t="shared" si="9"/>
        <v>5772041.9199999999</v>
      </c>
      <c r="I142" s="12">
        <f t="shared" si="9"/>
        <v>5860840.6800000006</v>
      </c>
      <c r="J142" s="12">
        <f t="shared" si="9"/>
        <v>6538708.7999999998</v>
      </c>
      <c r="K142" s="12">
        <f t="shared" si="9"/>
        <v>6437936.7300000004</v>
      </c>
      <c r="L142" s="12">
        <f>L130+L140</f>
        <v>5861784.3300000001</v>
      </c>
      <c r="M142" s="12">
        <f>M130+M140</f>
        <v>7169233.1200000001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30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45" t="s">
        <v>244</v>
      </c>
      <c r="B144" s="45"/>
      <c r="C144" s="45"/>
      <c r="D144" s="45"/>
    </row>
    <row r="145" spans="1:28" s="30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34.200000000000003" customHeight="1" x14ac:dyDescent="0.25">
      <c r="A146" s="44"/>
      <c r="B146" s="44"/>
      <c r="K146" s="31"/>
      <c r="M146" s="31"/>
    </row>
    <row r="147" spans="1:28" s="13" customFormat="1" x14ac:dyDescent="0.25">
      <c r="A147" s="41" t="s">
        <v>245</v>
      </c>
      <c r="B147" s="4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41" t="s">
        <v>246</v>
      </c>
      <c r="B148" s="41"/>
    </row>
    <row r="149" spans="1:28" s="13" customFormat="1" x14ac:dyDescent="0.25">
      <c r="A149" s="41" t="s">
        <v>247</v>
      </c>
      <c r="B149" s="4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3" spans="1:28" s="13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5" spans="1:28" s="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61" spans="1:28" s="13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13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72" spans="1:28" s="13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13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32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19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33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33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6" spans="1:28" s="13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92" spans="1:28" s="13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13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13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204" spans="1:28" s="25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13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11" spans="1:28" s="13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</sheetData>
  <mergeCells count="13">
    <mergeCell ref="A149:B149"/>
    <mergeCell ref="A2:M2"/>
    <mergeCell ref="A3:M3"/>
    <mergeCell ref="A4:M4"/>
    <mergeCell ref="A5:M5"/>
    <mergeCell ref="A6:M6"/>
    <mergeCell ref="A8:B8"/>
    <mergeCell ref="A141:B141"/>
    <mergeCell ref="A144:D144"/>
    <mergeCell ref="A146:B146"/>
    <mergeCell ref="A147:B147"/>
    <mergeCell ref="A148:B148"/>
    <mergeCell ref="A7:B7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2"/>
  <sheetViews>
    <sheetView showGridLines="0" tabSelected="1" view="pageBreakPreview" topLeftCell="B1" zoomScaleNormal="100" zoomScaleSheetLayoutView="100" workbookViewId="0">
      <selection activeCell="A104" sqref="A104"/>
    </sheetView>
  </sheetViews>
  <sheetFormatPr baseColWidth="10" defaultColWidth="11.5546875" defaultRowHeight="13.8" x14ac:dyDescent="0.25"/>
  <cols>
    <col min="1" max="1" width="5.5546875" style="1" customWidth="1"/>
    <col min="2" max="2" width="55.88671875" style="1" customWidth="1"/>
    <col min="3" max="3" width="13.33203125" style="1" customWidth="1"/>
    <col min="4" max="4" width="13.33203125" style="1" hidden="1" customWidth="1"/>
    <col min="5" max="8" width="11.33203125" style="1" bestFit="1" customWidth="1"/>
    <col min="9" max="14" width="11.33203125" style="1" customWidth="1"/>
    <col min="15" max="16384" width="11.5546875" style="1"/>
  </cols>
  <sheetData>
    <row r="2" spans="1:28" ht="13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2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8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8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28" ht="13.95" customHeight="1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28" x14ac:dyDescent="0.25">
      <c r="A7" s="39"/>
      <c r="B7" s="39"/>
      <c r="C7" s="34"/>
      <c r="D7" s="34"/>
      <c r="E7" s="34"/>
      <c r="F7" s="34"/>
      <c r="G7" s="3"/>
      <c r="H7" s="3"/>
      <c r="I7" s="3"/>
      <c r="J7" s="3"/>
      <c r="K7" s="3"/>
      <c r="L7" s="3"/>
      <c r="M7" s="3"/>
      <c r="N7" s="3"/>
    </row>
    <row r="8" spans="1:28" s="6" customFormat="1" ht="27.6" x14ac:dyDescent="0.25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  <c r="N8" s="5" t="s">
        <v>270</v>
      </c>
    </row>
    <row r="9" spans="1:28" s="6" customFormat="1" ht="15" customHeight="1" x14ac:dyDescent="0.25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28" ht="15" customHeight="1" x14ac:dyDescent="0.25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N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>SUM(L11:L17)</f>
        <v>3805600</v>
      </c>
      <c r="M10" s="11">
        <f t="shared" si="0"/>
        <v>4414399.05</v>
      </c>
      <c r="N10" s="11">
        <f t="shared" si="0"/>
        <v>3805600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5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  <c r="N11" s="15">
        <v>2555600</v>
      </c>
    </row>
    <row r="12" spans="1:28" hidden="1" x14ac:dyDescent="0.25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  <c r="N12" s="15">
        <v>1250000</v>
      </c>
    </row>
    <row r="13" spans="1:28" hidden="1" x14ac:dyDescent="0.25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</row>
    <row r="14" spans="1:28" s="19" customFormat="1" hidden="1" x14ac:dyDescent="0.25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</row>
    <row r="15" spans="1:28" hidden="1" x14ac:dyDescent="0.25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  <c r="N15" s="35">
        <v>0</v>
      </c>
    </row>
    <row r="16" spans="1:28" hidden="1" x14ac:dyDescent="0.25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  <c r="N16" s="35">
        <v>0</v>
      </c>
    </row>
    <row r="17" spans="1:28" hidden="1" x14ac:dyDescent="0.25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  <c r="N17" s="35">
        <v>0</v>
      </c>
    </row>
    <row r="18" spans="1:28" ht="15" customHeight="1" x14ac:dyDescent="0.25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N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>SUM(L19:L23)</f>
        <v>1125000</v>
      </c>
      <c r="M18" s="11">
        <f t="shared" si="1"/>
        <v>1144500</v>
      </c>
      <c r="N18" s="11">
        <f t="shared" si="1"/>
        <v>1144500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5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35">
        <v>559500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5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5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5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  <c r="N22" s="15">
        <v>585000</v>
      </c>
    </row>
    <row r="23" spans="1:28" s="20" customFormat="1" hidden="1" x14ac:dyDescent="0.25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</row>
    <row r="24" spans="1:28" ht="15" customHeight="1" x14ac:dyDescent="0.25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35"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5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</row>
    <row r="26" spans="1:28" x14ac:dyDescent="0.25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5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</row>
    <row r="28" spans="1:28" ht="15" customHeight="1" x14ac:dyDescent="0.25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N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>SUM(L29:L31)</f>
        <v>572764.96000000008</v>
      </c>
      <c r="M28" s="11">
        <f t="shared" si="2"/>
        <v>572764.96000000008</v>
      </c>
      <c r="N28" s="11">
        <f t="shared" si="2"/>
        <v>572764.96000000008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5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35">
        <v>265633.95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5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35">
        <v>270197.59999999998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5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  <c r="N31" s="35">
        <v>36933.410000000003</v>
      </c>
    </row>
    <row r="32" spans="1:28" s="6" customFormat="1" ht="15" customHeight="1" x14ac:dyDescent="0.25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28" ht="15" customHeight="1" x14ac:dyDescent="0.25">
      <c r="A33" s="9" t="s">
        <v>62</v>
      </c>
      <c r="B33" s="10" t="s">
        <v>63</v>
      </c>
      <c r="C33" s="11">
        <f>SUM(C34:C40)</f>
        <v>1739799</v>
      </c>
      <c r="D33" s="11"/>
      <c r="E33" s="11">
        <f>SUM(E34:E40)</f>
        <v>86257.63</v>
      </c>
      <c r="F33" s="11">
        <f t="shared" ref="F33:H33" si="3">SUM(F34:F40)</f>
        <v>73067.58</v>
      </c>
      <c r="G33" s="11">
        <f t="shared" si="3"/>
        <v>136792.54</v>
      </c>
      <c r="H33" s="11">
        <f t="shared" si="3"/>
        <v>103590.6</v>
      </c>
      <c r="I33" s="11">
        <f>SUM(I34:I42)</f>
        <v>142222.33000000002</v>
      </c>
      <c r="J33" s="11">
        <f>SUM(J34:J42)</f>
        <v>106671.29000000001</v>
      </c>
      <c r="K33" s="11">
        <f>SUM(K34:K42)</f>
        <v>106090.98000000001</v>
      </c>
      <c r="L33" s="11">
        <f>SUM(L34:L40)</f>
        <v>41089.370000000003</v>
      </c>
      <c r="M33" s="11">
        <f>SUM(M34:M40)</f>
        <v>179789.81</v>
      </c>
      <c r="N33" s="11">
        <f>SUM(N34:N40)</f>
        <v>66079.7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5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  <c r="N34" s="15">
        <v>0</v>
      </c>
    </row>
    <row r="35" spans="1:28" s="13" customFormat="1" hidden="1" x14ac:dyDescent="0.25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15">
        <v>17915.16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5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/>
    </row>
    <row r="37" spans="1:28" s="13" customFormat="1" hidden="1" x14ac:dyDescent="0.25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5">
        <v>6753.5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5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5">
        <v>40631.040000000001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5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5">
        <v>300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5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  <c r="N40" s="15">
        <v>480</v>
      </c>
    </row>
    <row r="41" spans="1:28" ht="15" customHeight="1" x14ac:dyDescent="0.25">
      <c r="A41" s="9" t="s">
        <v>78</v>
      </c>
      <c r="B41" s="10" t="s">
        <v>79</v>
      </c>
      <c r="C41" s="21">
        <f>+C42</f>
        <v>0</v>
      </c>
      <c r="D41" s="21">
        <f t="shared" ref="D41:N41" si="4">+D42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122425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idden="1" x14ac:dyDescent="0.25">
      <c r="A42" s="10" t="s">
        <v>271</v>
      </c>
      <c r="B42" s="24" t="s">
        <v>272</v>
      </c>
      <c r="C42" s="35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122425</v>
      </c>
    </row>
    <row r="43" spans="1:28" ht="15" customHeight="1" x14ac:dyDescent="0.25">
      <c r="A43" s="9" t="s">
        <v>80</v>
      </c>
      <c r="B43" s="10" t="s">
        <v>81</v>
      </c>
      <c r="C43" s="11">
        <f>+C44</f>
        <v>300000</v>
      </c>
      <c r="D43" s="21"/>
      <c r="E43" s="21">
        <v>0</v>
      </c>
      <c r="F43" s="11">
        <f t="shared" ref="F43:N43" si="5">+F44</f>
        <v>17920</v>
      </c>
      <c r="G43" s="11">
        <f t="shared" si="5"/>
        <v>66780</v>
      </c>
      <c r="H43" s="21">
        <f t="shared" si="5"/>
        <v>0</v>
      </c>
      <c r="I43" s="21">
        <f t="shared" si="5"/>
        <v>18740</v>
      </c>
      <c r="J43" s="21">
        <f t="shared" si="5"/>
        <v>44390</v>
      </c>
      <c r="K43" s="21">
        <f t="shared" si="5"/>
        <v>5630</v>
      </c>
      <c r="L43" s="21">
        <f>+L44</f>
        <v>5750</v>
      </c>
      <c r="M43" s="21">
        <f t="shared" si="5"/>
        <v>0</v>
      </c>
      <c r="N43" s="21">
        <f t="shared" si="5"/>
        <v>8910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idden="1" x14ac:dyDescent="0.25">
      <c r="A44" s="10" t="s">
        <v>82</v>
      </c>
      <c r="B44" s="10" t="s">
        <v>83</v>
      </c>
      <c r="C44" s="14">
        <v>300000</v>
      </c>
      <c r="D44" s="35"/>
      <c r="E44" s="35">
        <v>0</v>
      </c>
      <c r="F44" s="15">
        <v>17920</v>
      </c>
      <c r="G44" s="15">
        <v>66780</v>
      </c>
      <c r="H44" s="35">
        <v>0</v>
      </c>
      <c r="I44" s="15">
        <v>18740</v>
      </c>
      <c r="J44" s="15">
        <v>44390</v>
      </c>
      <c r="K44" s="15">
        <v>5630</v>
      </c>
      <c r="L44" s="15">
        <v>5750</v>
      </c>
      <c r="M44" s="35">
        <v>0</v>
      </c>
      <c r="N44" s="35">
        <v>8910</v>
      </c>
    </row>
    <row r="45" spans="1:28" x14ac:dyDescent="0.25">
      <c r="A45" s="9" t="s">
        <v>84</v>
      </c>
      <c r="B45" s="10" t="s">
        <v>85</v>
      </c>
      <c r="C45" s="21">
        <v>0</v>
      </c>
      <c r="D45" s="38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</row>
    <row r="46" spans="1:28" ht="15" customHeight="1" x14ac:dyDescent="0.25">
      <c r="A46" s="9" t="s">
        <v>86</v>
      </c>
      <c r="B46" s="10" t="s">
        <v>87</v>
      </c>
      <c r="C46" s="21">
        <v>0</v>
      </c>
      <c r="D46" s="11"/>
      <c r="E46" s="21">
        <v>0</v>
      </c>
      <c r="F46" s="21">
        <v>0</v>
      </c>
      <c r="G46" s="21">
        <v>0</v>
      </c>
      <c r="H46" s="21">
        <v>0</v>
      </c>
      <c r="I46" s="21">
        <v>11925.38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" customHeight="1" x14ac:dyDescent="0.25">
      <c r="A47" s="9" t="s">
        <v>88</v>
      </c>
      <c r="B47" s="10" t="s">
        <v>89</v>
      </c>
      <c r="C47" s="21">
        <v>0</v>
      </c>
      <c r="D47" s="38"/>
      <c r="E47" s="21">
        <v>0</v>
      </c>
      <c r="F47" s="11">
        <f t="shared" ref="F47:N47" si="6">+F48</f>
        <v>19080</v>
      </c>
      <c r="G47" s="11">
        <f t="shared" si="6"/>
        <v>38160</v>
      </c>
      <c r="H47" s="11">
        <f t="shared" si="6"/>
        <v>19080</v>
      </c>
      <c r="I47" s="11">
        <f t="shared" si="6"/>
        <v>19080</v>
      </c>
      <c r="J47" s="11">
        <f t="shared" si="6"/>
        <v>19080</v>
      </c>
      <c r="K47" s="11">
        <f t="shared" si="6"/>
        <v>19080</v>
      </c>
      <c r="L47" s="11">
        <f t="shared" si="6"/>
        <v>19080</v>
      </c>
      <c r="M47" s="11">
        <f t="shared" si="6"/>
        <v>19080</v>
      </c>
      <c r="N47" s="11">
        <f t="shared" si="6"/>
        <v>19080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2.75" hidden="1" customHeight="1" x14ac:dyDescent="0.25">
      <c r="A48" s="10" t="s">
        <v>90</v>
      </c>
      <c r="B48" s="10" t="s">
        <v>91</v>
      </c>
      <c r="C48" s="14"/>
      <c r="D48" s="15"/>
      <c r="E48" s="21">
        <v>0</v>
      </c>
      <c r="F48" s="15">
        <v>19080</v>
      </c>
      <c r="G48" s="15">
        <v>38160</v>
      </c>
      <c r="H48" s="15">
        <v>19080</v>
      </c>
      <c r="I48" s="15">
        <v>19080</v>
      </c>
      <c r="J48" s="15">
        <v>19080</v>
      </c>
      <c r="K48" s="15">
        <v>19080</v>
      </c>
      <c r="L48" s="15">
        <v>19080</v>
      </c>
      <c r="M48" s="15">
        <v>19080</v>
      </c>
      <c r="N48" s="15">
        <v>19080</v>
      </c>
    </row>
    <row r="49" spans="1:28" ht="27.6" x14ac:dyDescent="0.25">
      <c r="A49" s="9" t="s">
        <v>92</v>
      </c>
      <c r="B49" s="24" t="s">
        <v>93</v>
      </c>
      <c r="C49" s="11">
        <f>SUM(C50:C51)</f>
        <v>412000</v>
      </c>
      <c r="D49" s="11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11">
        <f>SUM(J50:J51)</f>
        <v>58385.31</v>
      </c>
      <c r="K49" s="21">
        <f t="shared" ref="K49:N49" si="7">SUM(K50:K51)</f>
        <v>0</v>
      </c>
      <c r="L49" s="21">
        <f t="shared" si="7"/>
        <v>0</v>
      </c>
      <c r="M49" s="21">
        <f t="shared" si="7"/>
        <v>0</v>
      </c>
      <c r="N49" s="11">
        <f t="shared" si="7"/>
        <v>10611.32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idden="1" x14ac:dyDescent="0.25">
      <c r="A50" s="10" t="s">
        <v>94</v>
      </c>
      <c r="B50" s="10" t="s">
        <v>95</v>
      </c>
      <c r="C50" s="14">
        <v>12000</v>
      </c>
      <c r="D50" s="15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</row>
    <row r="51" spans="1:28" hidden="1" x14ac:dyDescent="0.25">
      <c r="A51" s="10" t="s">
        <v>96</v>
      </c>
      <c r="B51" s="10" t="s">
        <v>97</v>
      </c>
      <c r="C51" s="14">
        <v>400000</v>
      </c>
      <c r="D51" s="14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5">
        <v>58385.31</v>
      </c>
      <c r="K51" s="21">
        <v>0</v>
      </c>
      <c r="L51" s="21">
        <v>0</v>
      </c>
      <c r="M51" s="21">
        <v>0</v>
      </c>
      <c r="N51" s="15">
        <v>10611.32</v>
      </c>
    </row>
    <row r="52" spans="1:28" ht="15" customHeight="1" x14ac:dyDescent="0.25">
      <c r="A52" s="9" t="s">
        <v>98</v>
      </c>
      <c r="B52" s="10" t="s">
        <v>99</v>
      </c>
      <c r="C52" s="11">
        <f>+C53</f>
        <v>24000</v>
      </c>
      <c r="D52" s="11"/>
      <c r="E52" s="21">
        <v>0</v>
      </c>
      <c r="F52" s="21">
        <v>0</v>
      </c>
      <c r="G52" s="21">
        <v>0</v>
      </c>
      <c r="H52" s="21">
        <v>0</v>
      </c>
      <c r="I52" s="21">
        <f t="shared" ref="I52:N52" si="8">SUM(I53:I54)</f>
        <v>98795.5</v>
      </c>
      <c r="J52" s="21">
        <f t="shared" si="8"/>
        <v>0</v>
      </c>
      <c r="K52" s="21">
        <f t="shared" si="8"/>
        <v>177000</v>
      </c>
      <c r="L52" s="21">
        <f t="shared" si="8"/>
        <v>0</v>
      </c>
      <c r="M52" s="21">
        <f t="shared" si="8"/>
        <v>0</v>
      </c>
      <c r="N52" s="21">
        <f t="shared" si="8"/>
        <v>196682.4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idden="1" x14ac:dyDescent="0.25">
      <c r="A53" s="22" t="s">
        <v>100</v>
      </c>
      <c r="B53" s="22" t="s">
        <v>101</v>
      </c>
      <c r="C53" s="15">
        <v>24000</v>
      </c>
      <c r="D53" s="15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1:28" hidden="1" x14ac:dyDescent="0.25">
      <c r="A54" s="22" t="s">
        <v>102</v>
      </c>
      <c r="B54" s="22" t="s">
        <v>103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15">
        <v>98795.5</v>
      </c>
      <c r="J54" s="21">
        <v>0</v>
      </c>
      <c r="K54" s="15">
        <v>177000</v>
      </c>
      <c r="L54" s="21">
        <v>0</v>
      </c>
      <c r="M54" s="21">
        <v>0</v>
      </c>
      <c r="N54" s="15">
        <v>196682.4</v>
      </c>
    </row>
    <row r="55" spans="1:28" ht="15" customHeight="1" x14ac:dyDescent="0.25">
      <c r="A55" s="9" t="s">
        <v>104</v>
      </c>
      <c r="B55" s="10" t="s">
        <v>105</v>
      </c>
      <c r="C55" s="21">
        <v>0</v>
      </c>
      <c r="D55" s="11"/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s="6" customFormat="1" ht="15" customHeight="1" x14ac:dyDescent="0.25">
      <c r="A56" s="7">
        <v>2.2999999999999998</v>
      </c>
      <c r="B56" s="8" t="s">
        <v>106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28" ht="15" customHeight="1" x14ac:dyDescent="0.25">
      <c r="A57" s="9" t="s">
        <v>107</v>
      </c>
      <c r="B57" s="10" t="s">
        <v>108</v>
      </c>
      <c r="C57" s="11">
        <f>+C58</f>
        <v>1700000</v>
      </c>
      <c r="D57" s="11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f>+J58</f>
        <v>112784.4</v>
      </c>
      <c r="K57" s="21">
        <f>+K58</f>
        <v>0</v>
      </c>
      <c r="L57" s="21">
        <f>+L58</f>
        <v>0</v>
      </c>
      <c r="M57" s="21">
        <f>+M58</f>
        <v>0</v>
      </c>
      <c r="N57" s="21">
        <f>+N58</f>
        <v>0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idden="1" x14ac:dyDescent="0.25">
      <c r="A58" s="10" t="s">
        <v>109</v>
      </c>
      <c r="B58" s="10" t="s">
        <v>110</v>
      </c>
      <c r="C58" s="14">
        <v>1700000</v>
      </c>
      <c r="D58" s="14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14">
        <v>112784.4</v>
      </c>
      <c r="K58" s="21">
        <v>0</v>
      </c>
      <c r="L58" s="21">
        <v>0</v>
      </c>
      <c r="M58" s="21">
        <v>0</v>
      </c>
      <c r="N58" s="21">
        <v>0</v>
      </c>
    </row>
    <row r="59" spans="1:28" ht="15" customHeight="1" x14ac:dyDescent="0.25">
      <c r="A59" s="9" t="s">
        <v>111</v>
      </c>
      <c r="B59" s="10" t="s">
        <v>112</v>
      </c>
      <c r="C59" s="11">
        <f>SUM(C60:C63)</f>
        <v>544000</v>
      </c>
      <c r="D59" s="11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>SUM(K60:K63)</f>
        <v>15930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idden="1" x14ac:dyDescent="0.25">
      <c r="A60" s="10" t="s">
        <v>113</v>
      </c>
      <c r="B60" s="10" t="s">
        <v>248</v>
      </c>
      <c r="C60" s="14">
        <v>82000</v>
      </c>
      <c r="D60" s="14"/>
      <c r="E60" s="15"/>
      <c r="F60" s="15"/>
      <c r="G60" s="21">
        <v>0</v>
      </c>
      <c r="H60" s="21"/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5">
      <c r="A61" s="10" t="s">
        <v>114</v>
      </c>
      <c r="B61" s="10" t="s">
        <v>249</v>
      </c>
      <c r="C61" s="14">
        <v>82000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5">
        <v>15930</v>
      </c>
      <c r="L61" s="21">
        <v>0</v>
      </c>
      <c r="M61" s="21">
        <v>0</v>
      </c>
      <c r="N61" s="21"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5">
      <c r="A62" s="10" t="s">
        <v>115</v>
      </c>
      <c r="B62" s="10" t="s">
        <v>250</v>
      </c>
      <c r="C62" s="14">
        <v>272000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s="25" customFormat="1" hidden="1" x14ac:dyDescent="0.25">
      <c r="A63" s="10" t="s">
        <v>116</v>
      </c>
      <c r="B63" s="10" t="s">
        <v>251</v>
      </c>
      <c r="C63" s="14">
        <v>108000</v>
      </c>
      <c r="D63" s="14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" customHeight="1" x14ac:dyDescent="0.25">
      <c r="A64" s="9" t="s">
        <v>117</v>
      </c>
      <c r="B64" s="10" t="s">
        <v>118</v>
      </c>
      <c r="C64" s="11">
        <f>SUM(C65:C67)</f>
        <v>108000</v>
      </c>
      <c r="D64" s="11"/>
      <c r="E64" s="21">
        <v>0</v>
      </c>
      <c r="F64" s="21">
        <v>0</v>
      </c>
      <c r="G64" s="21">
        <v>0</v>
      </c>
      <c r="H64" s="11">
        <f>SUM(H65:H67)</f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idden="1" x14ac:dyDescent="0.25">
      <c r="A65" s="10" t="s">
        <v>119</v>
      </c>
      <c r="B65" s="10" t="s">
        <v>252</v>
      </c>
      <c r="C65" s="14">
        <v>60000</v>
      </c>
      <c r="D65" s="14"/>
      <c r="E65" s="21">
        <v>0</v>
      </c>
      <c r="F65" s="21">
        <v>0</v>
      </c>
      <c r="G65" s="21">
        <v>0</v>
      </c>
      <c r="H65" s="35">
        <v>14235.92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5">
      <c r="A66" s="10" t="s">
        <v>120</v>
      </c>
      <c r="B66" s="10" t="s">
        <v>253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25" customFormat="1" hidden="1" x14ac:dyDescent="0.25">
      <c r="A67" s="10" t="s">
        <v>121</v>
      </c>
      <c r="B67" s="10" t="s">
        <v>254</v>
      </c>
      <c r="C67" s="14">
        <v>24000</v>
      </c>
      <c r="D67" s="14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" customHeight="1" x14ac:dyDescent="0.25">
      <c r="A68" s="9" t="s">
        <v>122</v>
      </c>
      <c r="B68" s="10" t="s">
        <v>123</v>
      </c>
      <c r="C68" s="21">
        <v>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" customHeight="1" x14ac:dyDescent="0.25">
      <c r="A69" s="9" t="s">
        <v>124</v>
      </c>
      <c r="B69" s="10" t="s">
        <v>125</v>
      </c>
      <c r="C69" s="11">
        <f>SUM(C70:C70)</f>
        <v>120000</v>
      </c>
      <c r="D69" s="11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idden="1" x14ac:dyDescent="0.25">
      <c r="A70" s="10" t="s">
        <v>126</v>
      </c>
      <c r="B70" s="10" t="s">
        <v>255</v>
      </c>
      <c r="C70" s="14">
        <v>120000</v>
      </c>
      <c r="D70" s="14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122200.04</v>
      </c>
      <c r="N70" s="21"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" customHeight="1" x14ac:dyDescent="0.25">
      <c r="A71" s="9" t="s">
        <v>127</v>
      </c>
      <c r="B71" s="10" t="s">
        <v>128</v>
      </c>
      <c r="C71" s="21">
        <v>0</v>
      </c>
      <c r="D71" s="11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35979.94</v>
      </c>
      <c r="N71" s="21">
        <v>0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" customHeight="1" x14ac:dyDescent="0.25">
      <c r="A72" s="9" t="s">
        <v>129</v>
      </c>
      <c r="B72" s="10" t="s">
        <v>130</v>
      </c>
      <c r="C72" s="11">
        <f>SUM(C73:C74)</f>
        <v>3510000</v>
      </c>
      <c r="D72" s="11"/>
      <c r="E72" s="21">
        <v>0</v>
      </c>
      <c r="F72" s="11">
        <f t="shared" ref="F72:N72" si="9">SUM(F73:F74)</f>
        <v>585000</v>
      </c>
      <c r="G72" s="11">
        <f t="shared" si="9"/>
        <v>292500</v>
      </c>
      <c r="H72" s="21">
        <f t="shared" si="9"/>
        <v>0</v>
      </c>
      <c r="I72" s="21">
        <f t="shared" si="9"/>
        <v>585000</v>
      </c>
      <c r="J72" s="21">
        <f t="shared" si="9"/>
        <v>292500</v>
      </c>
      <c r="K72" s="21">
        <f t="shared" si="9"/>
        <v>0</v>
      </c>
      <c r="L72" s="21">
        <f t="shared" si="9"/>
        <v>292500</v>
      </c>
      <c r="M72" s="21">
        <f t="shared" si="9"/>
        <v>585000</v>
      </c>
      <c r="N72" s="21">
        <f t="shared" si="9"/>
        <v>0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idden="1" x14ac:dyDescent="0.25">
      <c r="A73" s="10" t="s">
        <v>131</v>
      </c>
      <c r="B73" s="10" t="s">
        <v>132</v>
      </c>
      <c r="C73" s="14">
        <v>3210000</v>
      </c>
      <c r="D73" s="14"/>
      <c r="E73" s="15"/>
      <c r="F73" s="15">
        <v>535000</v>
      </c>
      <c r="G73" s="15">
        <v>267500</v>
      </c>
      <c r="H73" s="21">
        <v>0</v>
      </c>
      <c r="I73" s="15">
        <f>267500*2</f>
        <v>535000</v>
      </c>
      <c r="J73" s="15">
        <v>267500</v>
      </c>
      <c r="K73" s="21">
        <v>0</v>
      </c>
      <c r="L73" s="15">
        <v>267500</v>
      </c>
      <c r="M73" s="35">
        <f>267500*2</f>
        <v>535000</v>
      </c>
      <c r="N73" s="35">
        <v>0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s="25" customFormat="1" hidden="1" x14ac:dyDescent="0.25">
      <c r="A74" s="10" t="s">
        <v>133</v>
      </c>
      <c r="B74" s="10" t="s">
        <v>134</v>
      </c>
      <c r="C74" s="14">
        <v>300000</v>
      </c>
      <c r="D74" s="14"/>
      <c r="E74" s="15"/>
      <c r="F74" s="15">
        <v>50000</v>
      </c>
      <c r="G74" s="15">
        <v>25000</v>
      </c>
      <c r="H74" s="21">
        <v>0</v>
      </c>
      <c r="I74" s="15">
        <f>25000*2</f>
        <v>50000</v>
      </c>
      <c r="J74" s="15">
        <v>25000</v>
      </c>
      <c r="K74" s="21">
        <v>0</v>
      </c>
      <c r="L74" s="15">
        <v>25000</v>
      </c>
      <c r="M74" s="35">
        <f>25000*2</f>
        <v>50000</v>
      </c>
      <c r="N74" s="35"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7.6" x14ac:dyDescent="0.25">
      <c r="A75" s="9" t="s">
        <v>135</v>
      </c>
      <c r="B75" s="24" t="s">
        <v>136</v>
      </c>
      <c r="C75" s="21">
        <v>0</v>
      </c>
      <c r="D75" s="11"/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35">
        <v>0</v>
      </c>
      <c r="N75" s="35">
        <v>0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" customHeight="1" x14ac:dyDescent="0.25">
      <c r="A76" s="9" t="s">
        <v>137</v>
      </c>
      <c r="B76" s="10" t="s">
        <v>138</v>
      </c>
      <c r="C76" s="11">
        <f>SUM(C77:C83)</f>
        <v>853886</v>
      </c>
      <c r="D76" s="11"/>
      <c r="E76" s="21">
        <v>0</v>
      </c>
      <c r="F76" s="21">
        <v>0</v>
      </c>
      <c r="G76" s="21">
        <v>0</v>
      </c>
      <c r="H76" s="11">
        <f t="shared" ref="H76:N76" si="10">SUM(H77:H83)</f>
        <v>119633.98</v>
      </c>
      <c r="I76" s="11">
        <f t="shared" si="10"/>
        <v>13540.5</v>
      </c>
      <c r="J76" s="21">
        <f t="shared" si="10"/>
        <v>0</v>
      </c>
      <c r="K76" s="21">
        <f t="shared" si="10"/>
        <v>0</v>
      </c>
      <c r="L76" s="21">
        <f t="shared" si="10"/>
        <v>0</v>
      </c>
      <c r="M76" s="21">
        <f t="shared" si="10"/>
        <v>95519.32</v>
      </c>
      <c r="N76" s="21">
        <f t="shared" si="10"/>
        <v>0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idden="1" x14ac:dyDescent="0.25">
      <c r="A77" s="10" t="s">
        <v>139</v>
      </c>
      <c r="B77" s="10" t="s">
        <v>256</v>
      </c>
      <c r="C77" s="14">
        <v>40000</v>
      </c>
      <c r="D77" s="14"/>
      <c r="E77" s="35">
        <v>0</v>
      </c>
      <c r="F77" s="35">
        <v>0</v>
      </c>
      <c r="G77" s="35">
        <v>0</v>
      </c>
      <c r="H77" s="15">
        <v>23322.94</v>
      </c>
      <c r="I77" s="35">
        <v>0</v>
      </c>
      <c r="J77" s="35">
        <v>0</v>
      </c>
      <c r="K77" s="35">
        <v>0</v>
      </c>
      <c r="L77" s="35">
        <v>0</v>
      </c>
      <c r="M77" s="35">
        <v>82342.820000000007</v>
      </c>
      <c r="N77" s="35">
        <v>0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5">
      <c r="A78" s="10" t="s">
        <v>140</v>
      </c>
      <c r="B78" s="10" t="s">
        <v>257</v>
      </c>
      <c r="C78" s="14">
        <v>24000</v>
      </c>
      <c r="D78" s="14"/>
      <c r="E78" s="35">
        <v>0</v>
      </c>
      <c r="F78" s="35">
        <v>0</v>
      </c>
      <c r="G78" s="35">
        <v>0</v>
      </c>
      <c r="H78" s="15">
        <v>96311.039999999994</v>
      </c>
      <c r="I78" s="15">
        <v>13540.5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5">
      <c r="A79" s="10" t="s">
        <v>141</v>
      </c>
      <c r="B79" s="10" t="s">
        <v>258</v>
      </c>
      <c r="C79" s="14">
        <v>40000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5">
      <c r="A80" s="10" t="s">
        <v>142</v>
      </c>
      <c r="B80" s="10" t="s">
        <v>259</v>
      </c>
      <c r="C80" s="14">
        <v>20000</v>
      </c>
      <c r="D80" s="14"/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7276.5</v>
      </c>
      <c r="N80" s="35">
        <v>0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5">
      <c r="A81" s="10" t="s">
        <v>266</v>
      </c>
      <c r="B81" s="10" t="s">
        <v>268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0</v>
      </c>
      <c r="N81" s="35">
        <v>0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5">
      <c r="A82" s="10" t="s">
        <v>267</v>
      </c>
      <c r="B82" s="10" t="s">
        <v>269</v>
      </c>
      <c r="C82" s="21">
        <v>0</v>
      </c>
      <c r="D82" s="14"/>
      <c r="E82" s="35"/>
      <c r="F82" s="35"/>
      <c r="G82" s="35"/>
      <c r="H82" s="35"/>
      <c r="I82" s="35"/>
      <c r="J82" s="35"/>
      <c r="K82" s="35"/>
      <c r="L82" s="35"/>
      <c r="M82" s="35">
        <v>5900</v>
      </c>
      <c r="N82" s="35">
        <v>0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25" customFormat="1" hidden="1" x14ac:dyDescent="0.25">
      <c r="A83" s="10" t="s">
        <v>143</v>
      </c>
      <c r="B83" s="10" t="s">
        <v>260</v>
      </c>
      <c r="C83" s="14">
        <v>729886</v>
      </c>
      <c r="D83" s="14"/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6" customFormat="1" ht="15" customHeight="1" x14ac:dyDescent="0.25">
      <c r="A84" s="7">
        <v>2.4</v>
      </c>
      <c r="B84" s="8" t="s">
        <v>144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28" ht="15" customHeight="1" x14ac:dyDescent="0.25">
      <c r="A85" s="9" t="s">
        <v>145</v>
      </c>
      <c r="B85" s="10" t="s">
        <v>146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21">
        <f t="shared" ref="I85:N85" si="11">+I86</f>
        <v>70000</v>
      </c>
      <c r="J85" s="21">
        <f t="shared" si="11"/>
        <v>0</v>
      </c>
      <c r="K85" s="21">
        <f t="shared" si="11"/>
        <v>50000</v>
      </c>
      <c r="L85" s="21">
        <f t="shared" si="11"/>
        <v>0</v>
      </c>
      <c r="M85" s="21">
        <f t="shared" si="11"/>
        <v>0</v>
      </c>
      <c r="N85" s="21">
        <f t="shared" si="11"/>
        <v>0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25" customFormat="1" hidden="1" x14ac:dyDescent="0.25">
      <c r="A86" s="10" t="s">
        <v>147</v>
      </c>
      <c r="B86" s="10" t="s">
        <v>261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15">
        <v>70000</v>
      </c>
      <c r="J86" s="21">
        <v>0</v>
      </c>
      <c r="K86" s="15">
        <v>50000</v>
      </c>
      <c r="L86" s="21">
        <v>0</v>
      </c>
      <c r="M86" s="21">
        <v>0</v>
      </c>
      <c r="N86" s="21">
        <v>0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" customHeight="1" x14ac:dyDescent="0.25">
      <c r="A87" s="9" t="s">
        <v>148</v>
      </c>
      <c r="B87" s="10" t="s">
        <v>149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5">
      <c r="A88" s="9" t="s">
        <v>150</v>
      </c>
      <c r="B88" s="10" t="s">
        <v>151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5">
      <c r="A89" s="9" t="s">
        <v>152</v>
      </c>
      <c r="B89" s="10" t="s">
        <v>153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5">
      <c r="A90" s="9" t="s">
        <v>154</v>
      </c>
      <c r="B90" s="10" t="s">
        <v>155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5">
      <c r="A91" s="9" t="s">
        <v>156</v>
      </c>
      <c r="B91" s="1" t="s">
        <v>157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5">
      <c r="A92" s="9" t="s">
        <v>158</v>
      </c>
      <c r="B92" s="10" t="s">
        <v>159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" customHeight="1" x14ac:dyDescent="0.25">
      <c r="A93" s="9" t="s">
        <v>160</v>
      </c>
      <c r="B93" s="10" t="s">
        <v>161</v>
      </c>
      <c r="C93" s="21">
        <v>0</v>
      </c>
      <c r="D93" s="1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s="6" customFormat="1" ht="15" customHeight="1" x14ac:dyDescent="0.25">
      <c r="A94" s="7">
        <v>2.5</v>
      </c>
      <c r="B94" s="8" t="s">
        <v>162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28" ht="15" customHeight="1" x14ac:dyDescent="0.25">
      <c r="A95" s="9" t="s">
        <v>163</v>
      </c>
      <c r="B95" s="10" t="s">
        <v>164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5">
      <c r="A96" s="9" t="s">
        <v>165</v>
      </c>
      <c r="B96" s="10" t="s">
        <v>166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5">
      <c r="A97" s="9" t="s">
        <v>167</v>
      </c>
      <c r="B97" s="10" t="s">
        <v>168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5">
      <c r="A98" s="9" t="s">
        <v>169</v>
      </c>
      <c r="B98" s="10" t="s">
        <v>170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5">
      <c r="A99" s="9" t="s">
        <v>171</v>
      </c>
      <c r="B99" s="10" t="s">
        <v>172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5">
      <c r="A100" s="9" t="s">
        <v>173</v>
      </c>
      <c r="B100" s="10" t="s">
        <v>174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" customHeight="1" x14ac:dyDescent="0.25">
      <c r="A101" s="9" t="s">
        <v>175</v>
      </c>
      <c r="B101" s="10" t="s">
        <v>161</v>
      </c>
      <c r="C101" s="21">
        <v>0</v>
      </c>
      <c r="D101" s="1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6" customFormat="1" ht="15" customHeight="1" x14ac:dyDescent="0.25">
      <c r="A102" s="7">
        <v>2.6</v>
      </c>
      <c r="B102" s="8" t="s">
        <v>176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28" ht="15" customHeight="1" x14ac:dyDescent="0.25">
      <c r="A103" s="9" t="s">
        <v>177</v>
      </c>
      <c r="B103" s="10" t="s">
        <v>178</v>
      </c>
      <c r="C103" s="11">
        <f>SUM(C104:C106)</f>
        <v>340000</v>
      </c>
      <c r="D103" s="11"/>
      <c r="E103" s="21">
        <v>0</v>
      </c>
      <c r="F103" s="21">
        <v>0</v>
      </c>
      <c r="G103" s="21">
        <v>0</v>
      </c>
      <c r="H103" s="11">
        <f t="shared" ref="H103:N103" si="12">SUM(H104:H106)</f>
        <v>69942.720000000001</v>
      </c>
      <c r="I103" s="11">
        <f t="shared" si="12"/>
        <v>41807.07</v>
      </c>
      <c r="J103" s="21">
        <f t="shared" si="12"/>
        <v>0</v>
      </c>
      <c r="K103" s="21">
        <f t="shared" si="12"/>
        <v>0</v>
      </c>
      <c r="L103" s="21">
        <f t="shared" si="12"/>
        <v>0</v>
      </c>
      <c r="M103" s="21">
        <f t="shared" si="12"/>
        <v>0</v>
      </c>
      <c r="N103" s="21">
        <f t="shared" si="12"/>
        <v>0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idden="1" x14ac:dyDescent="0.25">
      <c r="A104" s="22" t="s">
        <v>179</v>
      </c>
      <c r="B104" s="22" t="s">
        <v>262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15">
        <v>69942.720000000001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idden="1" x14ac:dyDescent="0.25">
      <c r="A105" s="22" t="s">
        <v>180</v>
      </c>
      <c r="B105" s="22" t="s">
        <v>263</v>
      </c>
      <c r="C105" s="15">
        <v>150000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15">
        <v>41807.07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25" customFormat="1" hidden="1" x14ac:dyDescent="0.25">
      <c r="A106" s="22" t="s">
        <v>181</v>
      </c>
      <c r="B106" s="22" t="s">
        <v>264</v>
      </c>
      <c r="C106" s="15">
        <v>40000</v>
      </c>
      <c r="D106" s="15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15"/>
      <c r="K106" s="21">
        <v>0</v>
      </c>
      <c r="L106" s="21">
        <v>0</v>
      </c>
      <c r="M106" s="21">
        <v>0</v>
      </c>
      <c r="N106" s="21">
        <v>0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" customHeight="1" x14ac:dyDescent="0.25">
      <c r="A107" s="9" t="s">
        <v>182</v>
      </c>
      <c r="B107" s="10" t="s">
        <v>183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5">
      <c r="A108" s="9" t="s">
        <v>184</v>
      </c>
      <c r="B108" s="10" t="s">
        <v>185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5">
      <c r="A109" s="9" t="s">
        <v>186</v>
      </c>
      <c r="B109" s="10" t="s">
        <v>187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5">
      <c r="A110" s="9" t="s">
        <v>188</v>
      </c>
      <c r="B110" s="10" t="s">
        <v>189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5">
      <c r="A111" s="9" t="s">
        <v>190</v>
      </c>
      <c r="B111" s="10" t="s">
        <v>191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5">
      <c r="A112" s="9" t="s">
        <v>192</v>
      </c>
      <c r="B112" s="10" t="s">
        <v>193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5">
      <c r="A113" s="9" t="s">
        <v>194</v>
      </c>
      <c r="B113" s="10" t="s">
        <v>195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" customHeight="1" x14ac:dyDescent="0.25">
      <c r="A114" s="9" t="s">
        <v>196</v>
      </c>
      <c r="B114" s="10" t="s">
        <v>197</v>
      </c>
      <c r="C114" s="21">
        <v>0</v>
      </c>
      <c r="D114" s="11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6" customFormat="1" ht="15" customHeight="1" x14ac:dyDescent="0.25">
      <c r="A115" s="7">
        <v>2.7</v>
      </c>
      <c r="B115" s="8" t="s">
        <v>198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28" ht="15" customHeight="1" x14ac:dyDescent="0.25">
      <c r="A116" s="9" t="s">
        <v>199</v>
      </c>
      <c r="B116" s="10" t="s">
        <v>200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5">
      <c r="A117" s="9" t="s">
        <v>201</v>
      </c>
      <c r="B117" s="10" t="s">
        <v>202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" customHeight="1" x14ac:dyDescent="0.25">
      <c r="A118" s="9" t="s">
        <v>203</v>
      </c>
      <c r="B118" s="10" t="s">
        <v>204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27.75" customHeight="1" x14ac:dyDescent="0.25">
      <c r="A119" s="9" t="s">
        <v>205</v>
      </c>
      <c r="B119" s="24" t="s">
        <v>206</v>
      </c>
      <c r="C119" s="21">
        <v>0</v>
      </c>
      <c r="D119" s="11"/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6" customFormat="1" ht="15" customHeight="1" x14ac:dyDescent="0.25">
      <c r="A120" s="7">
        <v>2.8</v>
      </c>
      <c r="B120" s="8" t="s">
        <v>207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28" ht="15" customHeight="1" x14ac:dyDescent="0.25">
      <c r="A121" s="9" t="s">
        <v>208</v>
      </c>
      <c r="B121" s="10" t="s">
        <v>209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5">
      <c r="A122" s="9" t="s">
        <v>210</v>
      </c>
      <c r="B122" s="10" t="s">
        <v>211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5">
      <c r="A123" s="9" t="s">
        <v>212</v>
      </c>
      <c r="B123" s="10" t="s">
        <v>213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5">
      <c r="A124" s="9" t="s">
        <v>214</v>
      </c>
      <c r="B124" s="24" t="s">
        <v>215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" customHeight="1" x14ac:dyDescent="0.25">
      <c r="A125" s="9" t="s">
        <v>216</v>
      </c>
      <c r="B125" s="24" t="s">
        <v>217</v>
      </c>
      <c r="C125" s="21">
        <v>0</v>
      </c>
      <c r="D125" s="11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6" customFormat="1" ht="15" customHeight="1" x14ac:dyDescent="0.25">
      <c r="A126" s="7">
        <v>2.9</v>
      </c>
      <c r="B126" s="8" t="s">
        <v>218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28" ht="15" customHeight="1" x14ac:dyDescent="0.25">
      <c r="A127" s="9" t="s">
        <v>219</v>
      </c>
      <c r="B127" s="10" t="s">
        <v>220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5">
      <c r="A128" s="9" t="s">
        <v>221</v>
      </c>
      <c r="B128" s="10" t="s">
        <v>222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5">
      <c r="A129" s="9" t="s">
        <v>223</v>
      </c>
      <c r="B129" s="10" t="s">
        <v>224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" customHeight="1" x14ac:dyDescent="0.25">
      <c r="A130" s="9" t="s">
        <v>225</v>
      </c>
      <c r="B130" s="10" t="s">
        <v>226</v>
      </c>
      <c r="C130" s="21">
        <v>0</v>
      </c>
      <c r="D130" s="11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8" customHeight="1" x14ac:dyDescent="0.25">
      <c r="A131" s="26"/>
      <c r="B131" s="27" t="s">
        <v>227</v>
      </c>
      <c r="C131" s="12">
        <f>C10+C18+C24+C26+C28+C33+C41+C43+C45+C46+C47+C49+C52+C55+C57+C59+C64+C68+C69+C71+C72+C75+C76+SUM(C85:C93)+SUM(C95:C101)+C103+SUM(C107:C114)+SUM(C116:C119)+SUM(C121:C125)+SUM(C127:C130)</f>
        <v>94739958</v>
      </c>
      <c r="D131" s="12"/>
      <c r="E131" s="12">
        <f>E10+E18+E24+E26+E28+E33+E41+E43+E45+E46+E47+E49+E52+E55+E57+E59+E64+E68+E69+E71+E72+E75+E76+SUM(E85:E93)+SUM(E95:E101)+E103+SUM(E107:E114)+SUM(E116:E119)+SUM(E121:E125)+SUM(E127:E130)</f>
        <v>5325732.43</v>
      </c>
      <c r="F131" s="12">
        <f>F10+F18+F24+F26+F28+F33+F41+F43+F45+F46+F47+F49+F52+F55+F57+F59+F64+F68+F69+F71+F72+F75+F76+SUM(F85:F93)+SUM(F95:F101)+F103+SUM(F107:F114)+SUM(F116:F119)+SUM(F121:F125)+SUM(F127:F130)</f>
        <v>6016041.6799999997</v>
      </c>
      <c r="G131" s="12">
        <f>G10+G18+G24+G26+G28+G33+G41+G43+G45+G46+G47+G49+G52+G55+G57+G59+G64+G68+G69+G71+G72+G75+G76+SUM(G85:G93)+SUM(G95:G101)+G103+SUM(G107:G114)+SUM(G116:G119)+SUM(G121:G125)+SUM(G127:G130)</f>
        <v>5968132.04</v>
      </c>
      <c r="H131" s="12">
        <f>H10+H18+H24+H26+H28+H33+H41+H43+H45+H46+H47+H49+H52+H55+H57+H59+H64+H68+H69+H71+H72+H75+H76+SUM(H85:H93)+SUM(H95:H101)+H103+SUM(H107:H114)+SUM(H116:H119)+SUM(H121:H125)+SUM(H127:H130)</f>
        <v>5772041.9199999999</v>
      </c>
      <c r="I131" s="12">
        <f>I10+I18+I24+I26+I28+I33+I41+I43+I45+I46+I47+I49+I52+I55+I57+I59+I64+I68+I69+I71+I72+I75+I76+SUM(I85)+SUM(I95:I101)+I103+SUM(I107:I114)+SUM(I116:I119)+SUM(I121:I125)+SUM(I127:I130)</f>
        <v>5860840.6800000006</v>
      </c>
      <c r="J131" s="12">
        <f>J10+J18+J24+J26+J28+J33+J41+J43+J45+J46+J47+J49+J52+J55+J57+J59+J64+J68+J69+J71+J72+J75+J76+SUM(J85)+SUM(J95:J101)+J103+SUM(J107:J114)+SUM(J116:J119)+SUM(J121:J125)+SUM(J127:J130)</f>
        <v>6538708.7999999998</v>
      </c>
      <c r="K131" s="12">
        <f>K10+K18+K24+K26+K28+K33+K41+K43+K45+K46+K47+K49+K52+K55+K57+K59+K64+K68+K69+K71+K72+K75+K76+SUM(K85)+SUM(K95:K101)+K103+SUM(K107:K114)+SUM(K116:K119)+SUM(K121:K125)+SUM(K127:K130)</f>
        <v>6437936.7300000004</v>
      </c>
      <c r="L131" s="12">
        <f>L10+L18+L24+L26+L28+L33+L41+L43+L45+L46+L47+L49+L52+L55+L57+L59+L64+L68+L69+L71+L72+L75+L76+SUM(L85)+SUM(L95:L101)+L103+SUM(L107:L114)+SUM(L116:L119)+SUM(L121:L125)+SUM(L127:L130)</f>
        <v>5861784.3300000001</v>
      </c>
      <c r="M131" s="12">
        <f>M10+M18+M24+M26+M28+M33+M41+M43+M45+M46+M47+M49+M52+M55+M57+M59+M64+M68+M69+M71+M72+M75+M76+SUM(M85)+SUM(M95:M101)+M103+SUM(M107:M114)+SUM(M116:M119)+SUM(M121:M125)+SUM(M127:M130)+M70</f>
        <v>7169233.1200000001</v>
      </c>
      <c r="N131" s="12">
        <f>N10+N18+N24+N26+N28+N33+N41+N43+N45+N46+N47+N49+N52+N55+N57+N59+N64+N68+N69+N71+N72+N75+N76+SUM(N85)+SUM(N95:N101)+N103+SUM(N107:N114)+SUM(N116:N119)+SUM(N121:N125)+SUM(N127:N130)+N70</f>
        <v>5946653.3800000008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6" customFormat="1" ht="15" customHeight="1" x14ac:dyDescent="0.25">
      <c r="A132" s="7">
        <v>4</v>
      </c>
      <c r="B132" s="8" t="s">
        <v>228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28" ht="15" customHeight="1" x14ac:dyDescent="0.25">
      <c r="A133" s="28">
        <v>4.0999999999999996</v>
      </c>
      <c r="B133" s="10" t="s">
        <v>229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5">
      <c r="A134" s="28" t="s">
        <v>230</v>
      </c>
      <c r="B134" s="10" t="s">
        <v>231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5">
      <c r="A135" s="28" t="s">
        <v>232</v>
      </c>
      <c r="B135" s="10" t="s">
        <v>233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5">
      <c r="A136" s="28">
        <v>4.2</v>
      </c>
      <c r="B136" s="10" t="s">
        <v>234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5">
      <c r="A137" s="28" t="s">
        <v>235</v>
      </c>
      <c r="B137" s="10" t="s">
        <v>236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5">
      <c r="A138" s="28" t="s">
        <v>237</v>
      </c>
      <c r="B138" s="10" t="s">
        <v>238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5">
      <c r="A139" s="28">
        <v>4.3</v>
      </c>
      <c r="B139" s="10" t="s">
        <v>239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" customHeight="1" x14ac:dyDescent="0.25">
      <c r="A140" s="28" t="s">
        <v>240</v>
      </c>
      <c r="B140" s="10" t="s">
        <v>241</v>
      </c>
      <c r="C140" s="21">
        <v>0</v>
      </c>
      <c r="D140" s="11"/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8" customHeight="1" x14ac:dyDescent="0.25">
      <c r="A141" s="26"/>
      <c r="B141" s="27" t="s">
        <v>242</v>
      </c>
      <c r="C141" s="12">
        <f>SUM(C133:C140)</f>
        <v>0</v>
      </c>
      <c r="D141" s="12"/>
      <c r="E141" s="12">
        <f t="shared" ref="E141:N141" si="13">SUM(E133:E140)</f>
        <v>0</v>
      </c>
      <c r="F141" s="12">
        <f t="shared" si="13"/>
        <v>0</v>
      </c>
      <c r="G141" s="12">
        <f t="shared" si="13"/>
        <v>0</v>
      </c>
      <c r="H141" s="12">
        <f t="shared" si="13"/>
        <v>0</v>
      </c>
      <c r="I141" s="12">
        <f t="shared" si="13"/>
        <v>0</v>
      </c>
      <c r="J141" s="12">
        <f t="shared" si="13"/>
        <v>0</v>
      </c>
      <c r="K141" s="12">
        <f t="shared" si="13"/>
        <v>0</v>
      </c>
      <c r="L141" s="12">
        <f t="shared" si="13"/>
        <v>0</v>
      </c>
      <c r="M141" s="12">
        <f t="shared" si="13"/>
        <v>0</v>
      </c>
      <c r="N141" s="12">
        <f t="shared" si="13"/>
        <v>0</v>
      </c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7.25" customHeight="1" x14ac:dyDescent="0.25">
      <c r="A142" s="44"/>
      <c r="B142" s="44"/>
      <c r="I142" s="29"/>
      <c r="J142" s="29"/>
      <c r="K142" s="29"/>
      <c r="L142" s="29"/>
      <c r="M142" s="29"/>
      <c r="N142" s="29"/>
    </row>
    <row r="143" spans="1:28" ht="18" customHeight="1" x14ac:dyDescent="0.25">
      <c r="A143" s="26"/>
      <c r="B143" s="27" t="s">
        <v>243</v>
      </c>
      <c r="C143" s="12">
        <f>C131+C141</f>
        <v>94739958</v>
      </c>
      <c r="D143" s="12"/>
      <c r="E143" s="12">
        <f t="shared" ref="E143:K143" si="14">E131+E141</f>
        <v>5325732.43</v>
      </c>
      <c r="F143" s="12">
        <f t="shared" si="14"/>
        <v>6016041.6799999997</v>
      </c>
      <c r="G143" s="12">
        <f t="shared" si="14"/>
        <v>5968132.04</v>
      </c>
      <c r="H143" s="12">
        <f t="shared" si="14"/>
        <v>5772041.9199999999</v>
      </c>
      <c r="I143" s="12">
        <f t="shared" si="14"/>
        <v>5860840.6800000006</v>
      </c>
      <c r="J143" s="12">
        <f t="shared" si="14"/>
        <v>6538708.7999999998</v>
      </c>
      <c r="K143" s="12">
        <f t="shared" si="14"/>
        <v>6437936.7300000004</v>
      </c>
      <c r="L143" s="12">
        <f>L131+L141</f>
        <v>5861784.3300000001</v>
      </c>
      <c r="M143" s="12">
        <f>M131+M141</f>
        <v>7169233.1200000001</v>
      </c>
      <c r="N143" s="12">
        <f>N131+N141</f>
        <v>5946653.3800000008</v>
      </c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30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45" t="s">
        <v>244</v>
      </c>
      <c r="B145" s="45"/>
      <c r="C145" s="45"/>
      <c r="D145" s="45"/>
    </row>
    <row r="146" spans="1:28" s="30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200000000000003" customHeight="1" x14ac:dyDescent="0.25">
      <c r="A147" s="44"/>
      <c r="B147" s="44"/>
      <c r="K147" s="31"/>
      <c r="M147" s="31"/>
      <c r="N147" s="31"/>
    </row>
    <row r="148" spans="1:28" s="13" customFormat="1" x14ac:dyDescent="0.25">
      <c r="A148" s="41" t="s">
        <v>245</v>
      </c>
      <c r="B148" s="4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41" t="s">
        <v>246</v>
      </c>
      <c r="B149" s="41"/>
    </row>
    <row r="150" spans="1:28" s="13" customFormat="1" x14ac:dyDescent="0.25">
      <c r="A150" s="41" t="s">
        <v>247</v>
      </c>
      <c r="B150" s="4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4" spans="1:28" s="13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6" spans="1:28" s="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6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62" spans="1:28" s="13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6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13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6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73" spans="1:28" s="13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6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3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32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19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33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6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33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6" customForma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7" spans="1:28" s="13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93" spans="1:28" s="13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6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13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6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13" customForma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205" spans="1:28" s="25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13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6" customForma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12" spans="1:28" s="13" customForma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</sheetData>
  <mergeCells count="13">
    <mergeCell ref="A150:B150"/>
    <mergeCell ref="A8:B8"/>
    <mergeCell ref="A142:B142"/>
    <mergeCell ref="A145:D145"/>
    <mergeCell ref="A147:B147"/>
    <mergeCell ref="A148:B148"/>
    <mergeCell ref="A149:B149"/>
    <mergeCell ref="A7:B7"/>
    <mergeCell ref="A2:N2"/>
    <mergeCell ref="A3:N3"/>
    <mergeCell ref="A4:N4"/>
    <mergeCell ref="A5:N5"/>
    <mergeCell ref="A6:N6"/>
  </mergeCells>
  <printOptions horizontalCentered="1"/>
  <pageMargins left="0.5" right="0.5" top="1.75" bottom="0.55000000000000004" header="0.12" footer="0.11"/>
  <pageSetup paperSize="5" scale="90" orientation="landscape" r:id="rId1"/>
  <headerFooter>
    <oddHeader xml:space="preserve">&amp;C&amp;G
</oddHeader>
    <oddFooter>&amp;R&amp;"Gotham,Medium"&amp;9&amp;P / &amp;N</oddFooter>
  </headerFooter>
  <rowBreaks count="1" manualBreakCount="1">
    <brk id="128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Presupuesto Agosto 2021</vt:lpstr>
      <vt:lpstr>Presupuesto Sept 2021</vt:lpstr>
      <vt:lpstr>Presupuesto Oct 2021</vt:lpstr>
      <vt:lpstr>'Presupuesto Agosto 2021'!Área_de_impresión</vt:lpstr>
      <vt:lpstr>'Presupuesto Oct 2021'!Área_de_impresión</vt:lpstr>
      <vt:lpstr>'Presupuesto Sept 2021'!Área_de_impresión</vt:lpstr>
      <vt:lpstr>'Presupuesto Agosto 2021'!Títulos_a_imprimir</vt:lpstr>
      <vt:lpstr>'Presupuesto Oct 2021'!Títulos_a_imprimir</vt:lpstr>
      <vt:lpstr>'Presupuesto Sept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Orlando Jaquez</cp:lastModifiedBy>
  <cp:lastPrinted>2021-10-06T16:03:41Z</cp:lastPrinted>
  <dcterms:created xsi:type="dcterms:W3CDTF">2021-09-06T17:02:00Z</dcterms:created>
  <dcterms:modified xsi:type="dcterms:W3CDTF">2021-11-16T18:09:15Z</dcterms:modified>
</cp:coreProperties>
</file>