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ocabidgod-my.sharepoint.com/personal/oai_ocabid_gob_do/Documents/OAI 2022/Diciembre/"/>
    </mc:Choice>
  </mc:AlternateContent>
  <xr:revisionPtr revIDLastSave="3" documentId="8_{FA81F227-644B-4503-A517-9212B5511BE5}" xr6:coauthVersionLast="47" xr6:coauthVersionMax="47" xr10:uidLastSave="{D59564A1-129B-4965-B9A9-251736A554A4}"/>
  <bookViews>
    <workbookView xWindow="-108" yWindow="-108" windowWidth="23256" windowHeight="12456" xr2:uid="{00000000-000D-0000-FFFF-FFFF00000000}"/>
  </bookViews>
  <sheets>
    <sheet name="Julio Sept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6" i="1" l="1"/>
  <c r="G165" i="1"/>
  <c r="M282" i="1" l="1"/>
  <c r="M277" i="1"/>
  <c r="M276" i="1"/>
  <c r="M275" i="1"/>
  <c r="L275" i="1"/>
  <c r="M273" i="1"/>
  <c r="L273" i="1"/>
  <c r="M272" i="1"/>
  <c r="L272" i="1"/>
  <c r="L271" i="1"/>
  <c r="M271" i="1"/>
  <c r="L170" i="1" l="1"/>
  <c r="M79" i="1" l="1"/>
  <c r="M80" i="1"/>
  <c r="M81" i="1"/>
  <c r="M82" i="1"/>
  <c r="M83" i="1"/>
  <c r="M84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78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38" i="1"/>
  <c r="M30" i="1"/>
  <c r="M31" i="1"/>
  <c r="M32" i="1"/>
  <c r="M33" i="1"/>
  <c r="M34" i="1"/>
  <c r="M35" i="1"/>
  <c r="M36" i="1"/>
  <c r="M37" i="1"/>
  <c r="M39" i="1"/>
  <c r="M40" i="1"/>
  <c r="M41" i="1"/>
  <c r="M42" i="1"/>
  <c r="M43" i="1"/>
  <c r="M44" i="1"/>
  <c r="M11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4" i="1"/>
  <c r="M26" i="1"/>
  <c r="M27" i="1"/>
  <c r="M28" i="1"/>
  <c r="M29" i="1"/>
  <c r="L25" i="1"/>
  <c r="M25" i="1"/>
  <c r="M226" i="1" l="1"/>
  <c r="L226" i="1"/>
  <c r="L227" i="1"/>
  <c r="M227" i="1"/>
  <c r="L225" i="1"/>
  <c r="M225" i="1"/>
  <c r="L220" i="1"/>
  <c r="L213" i="1"/>
  <c r="L214" i="1"/>
  <c r="L215" i="1"/>
  <c r="L216" i="1"/>
  <c r="L217" i="1"/>
  <c r="L218" i="1"/>
  <c r="L219" i="1"/>
  <c r="M215" i="1"/>
  <c r="M217" i="1"/>
  <c r="M219" i="1"/>
  <c r="M213" i="1"/>
  <c r="M212" i="1"/>
  <c r="M214" i="1"/>
  <c r="M216" i="1"/>
  <c r="M218" i="1"/>
  <c r="M220" i="1"/>
  <c r="L212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M64" i="1"/>
  <c r="M65" i="1"/>
  <c r="M68" i="1"/>
  <c r="M69" i="1"/>
  <c r="M72" i="1"/>
  <c r="M73" i="1"/>
  <c r="M51" i="1"/>
  <c r="L51" i="1"/>
  <c r="M49" i="1"/>
  <c r="M52" i="1"/>
  <c r="M53" i="1"/>
  <c r="M54" i="1"/>
  <c r="M55" i="1"/>
  <c r="M56" i="1"/>
  <c r="M57" i="1"/>
  <c r="M58" i="1"/>
  <c r="M59" i="1"/>
  <c r="M60" i="1"/>
  <c r="M61" i="1"/>
  <c r="M62" i="1"/>
  <c r="M63" i="1"/>
  <c r="M66" i="1"/>
  <c r="M67" i="1"/>
  <c r="M70" i="1"/>
  <c r="M71" i="1"/>
  <c r="L49" i="1"/>
  <c r="M263" i="1"/>
  <c r="M50" i="1" l="1"/>
  <c r="L50" i="1"/>
  <c r="F166" i="1"/>
  <c r="F165" i="1"/>
  <c r="J166" i="1"/>
  <c r="J165" i="1"/>
  <c r="M280" i="1" l="1"/>
  <c r="M281" i="1"/>
  <c r="M279" i="1"/>
  <c r="M267" i="1"/>
  <c r="M268" i="1"/>
  <c r="M266" i="1"/>
  <c r="M265" i="1"/>
  <c r="L265" i="1"/>
  <c r="M264" i="1"/>
  <c r="L264" i="1"/>
  <c r="M283" i="1"/>
  <c r="L283" i="1"/>
  <c r="L281" i="1"/>
  <c r="L280" i="1"/>
  <c r="L279" i="1"/>
  <c r="M278" i="1"/>
  <c r="L278" i="1"/>
  <c r="M274" i="1"/>
  <c r="L274" i="1"/>
  <c r="M270" i="1"/>
  <c r="L270" i="1"/>
  <c r="M269" i="1"/>
  <c r="L269" i="1"/>
  <c r="L268" i="1"/>
  <c r="L267" i="1"/>
  <c r="L266" i="1"/>
  <c r="M17" i="1" l="1"/>
  <c r="M19" i="1"/>
  <c r="M20" i="1"/>
  <c r="M21" i="1"/>
  <c r="K12" i="1"/>
  <c r="M12" i="1" s="1"/>
  <c r="K13" i="1"/>
  <c r="M13" i="1" s="1"/>
  <c r="K14" i="1"/>
  <c r="M14" i="1" s="1"/>
  <c r="K15" i="1"/>
  <c r="M15" i="1" s="1"/>
  <c r="K16" i="1"/>
  <c r="M16" i="1" s="1"/>
  <c r="K18" i="1"/>
  <c r="M18" i="1" s="1"/>
  <c r="M45" i="1" l="1"/>
  <c r="M166" i="1"/>
  <c r="L166" i="1"/>
  <c r="M165" i="1"/>
  <c r="L165" i="1"/>
  <c r="M288" i="1" l="1"/>
  <c r="L263" i="1"/>
  <c r="M262" i="1"/>
  <c r="L262" i="1"/>
  <c r="M261" i="1"/>
  <c r="L261" i="1"/>
  <c r="M260" i="1"/>
  <c r="L260" i="1"/>
  <c r="M259" i="1"/>
  <c r="L259" i="1"/>
  <c r="L258" i="1"/>
  <c r="M258" i="1"/>
  <c r="L257" i="1"/>
  <c r="M257" i="1"/>
  <c r="L256" i="1"/>
  <c r="M256" i="1"/>
  <c r="M255" i="1"/>
  <c r="M254" i="1"/>
  <c r="L254" i="1"/>
  <c r="M253" i="1"/>
  <c r="L253" i="1"/>
  <c r="M252" i="1"/>
  <c r="L252" i="1"/>
  <c r="M251" i="1"/>
  <c r="L251" i="1"/>
  <c r="M250" i="1"/>
  <c r="L250" i="1"/>
  <c r="L249" i="1"/>
  <c r="M249" i="1"/>
  <c r="L248" i="1"/>
  <c r="M248" i="1"/>
  <c r="L247" i="1"/>
  <c r="M247" i="1"/>
  <c r="M246" i="1"/>
  <c r="L246" i="1"/>
  <c r="L245" i="1"/>
  <c r="M245" i="1"/>
  <c r="L244" i="1"/>
  <c r="M244" i="1"/>
  <c r="L243" i="1"/>
  <c r="M243" i="1"/>
  <c r="M242" i="1"/>
  <c r="L242" i="1"/>
  <c r="M241" i="1"/>
  <c r="L241" i="1"/>
  <c r="L240" i="1"/>
  <c r="L239" i="1"/>
  <c r="M239" i="1"/>
  <c r="L238" i="1"/>
  <c r="M238" i="1"/>
  <c r="L237" i="1"/>
  <c r="L236" i="1"/>
  <c r="M236" i="1"/>
  <c r="M235" i="1"/>
  <c r="L235" i="1"/>
  <c r="L234" i="1"/>
  <c r="M234" i="1"/>
  <c r="L233" i="1"/>
  <c r="M233" i="1"/>
  <c r="M232" i="1"/>
  <c r="L232" i="1"/>
  <c r="M231" i="1"/>
  <c r="L231" i="1"/>
  <c r="M230" i="1"/>
  <c r="L230" i="1"/>
  <c r="L229" i="1"/>
  <c r="M229" i="1"/>
  <c r="L228" i="1"/>
  <c r="M224" i="1"/>
  <c r="L224" i="1"/>
  <c r="L211" i="1"/>
  <c r="M211" i="1"/>
  <c r="M210" i="1"/>
  <c r="M209" i="1"/>
  <c r="M208" i="1"/>
  <c r="L208" i="1"/>
  <c r="L207" i="1"/>
  <c r="M207" i="1"/>
  <c r="L206" i="1"/>
  <c r="M206" i="1"/>
  <c r="L205" i="1"/>
  <c r="M205" i="1"/>
  <c r="L204" i="1"/>
  <c r="M203" i="1"/>
  <c r="L203" i="1"/>
  <c r="L202" i="1"/>
  <c r="L201" i="1"/>
  <c r="M201" i="1"/>
  <c r="M200" i="1"/>
  <c r="L200" i="1"/>
  <c r="L199" i="1"/>
  <c r="M198" i="1"/>
  <c r="L198" i="1"/>
  <c r="M197" i="1"/>
  <c r="L197" i="1"/>
  <c r="M196" i="1"/>
  <c r="L195" i="1"/>
  <c r="M195" i="1"/>
  <c r="M194" i="1"/>
  <c r="L194" i="1"/>
  <c r="L193" i="1"/>
  <c r="M193" i="1"/>
  <c r="L192" i="1"/>
  <c r="L191" i="1"/>
  <c r="M191" i="1"/>
  <c r="L190" i="1"/>
  <c r="L189" i="1"/>
  <c r="M189" i="1"/>
  <c r="L188" i="1"/>
  <c r="M188" i="1"/>
  <c r="M187" i="1"/>
  <c r="L187" i="1"/>
  <c r="L186" i="1"/>
  <c r="M186" i="1"/>
  <c r="M185" i="1"/>
  <c r="L185" i="1"/>
  <c r="L184" i="1"/>
  <c r="M184" i="1"/>
  <c r="M183" i="1"/>
  <c r="L183" i="1"/>
  <c r="L182" i="1"/>
  <c r="M182" i="1"/>
  <c r="L181" i="1"/>
  <c r="M181" i="1"/>
  <c r="L180" i="1"/>
  <c r="M180" i="1"/>
  <c r="M179" i="1"/>
  <c r="L179" i="1"/>
  <c r="M178" i="1"/>
  <c r="L178" i="1"/>
  <c r="M177" i="1"/>
  <c r="L177" i="1"/>
  <c r="L176" i="1"/>
  <c r="M176" i="1"/>
  <c r="L175" i="1"/>
  <c r="M175" i="1"/>
  <c r="M174" i="1"/>
  <c r="L174" i="1"/>
  <c r="L173" i="1"/>
  <c r="M173" i="1"/>
  <c r="L172" i="1"/>
  <c r="M172" i="1"/>
  <c r="M171" i="1"/>
  <c r="L171" i="1"/>
  <c r="M170" i="1"/>
  <c r="J168" i="1"/>
  <c r="M167" i="1"/>
  <c r="M74" i="1"/>
  <c r="L21" i="1"/>
  <c r="L20" i="1"/>
  <c r="L19" i="1"/>
  <c r="L18" i="1"/>
  <c r="L17" i="1"/>
  <c r="L16" i="1"/>
  <c r="L15" i="1"/>
  <c r="L14" i="1"/>
  <c r="L13" i="1"/>
  <c r="L12" i="1"/>
  <c r="L11" i="1"/>
  <c r="M192" i="1" l="1"/>
  <c r="M162" i="1"/>
  <c r="M202" i="1"/>
  <c r="M240" i="1"/>
  <c r="M190" i="1"/>
  <c r="L196" i="1"/>
  <c r="M199" i="1"/>
  <c r="M204" i="1"/>
  <c r="L209" i="1"/>
  <c r="L210" i="1"/>
  <c r="M228" i="1"/>
  <c r="M237" i="1"/>
  <c r="M284" i="1" l="1"/>
  <c r="M221" i="1"/>
  <c r="M291" i="1" l="1"/>
</calcChain>
</file>

<file path=xl/sharedStrings.xml><?xml version="1.0" encoding="utf-8"?>
<sst xmlns="http://schemas.openxmlformats.org/spreadsheetml/2006/main" count="937" uniqueCount="525">
  <si>
    <t>OFICINA DE CUSTODIA Y ADMINISTRACIÓN DE BIENES INCAUTADOS Y DECOMISADOS</t>
  </si>
  <si>
    <t>REPORTE DE BIENES DE CONSUMO (ALMACÉN GENERAL)</t>
  </si>
  <si>
    <t>CODIGO INSTITUCIONAL</t>
  </si>
  <si>
    <r>
      <t>DESCRIPCI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Calibri"/>
        <family val="2"/>
        <scheme val="minor"/>
      </rPr>
      <t>N DE LOS ART</t>
    </r>
    <r>
      <rPr>
        <b/>
        <sz val="12"/>
        <color theme="1"/>
        <rFont val="Calibri"/>
        <family val="2"/>
      </rPr>
      <t>Í</t>
    </r>
    <r>
      <rPr>
        <b/>
        <sz val="12"/>
        <color theme="1"/>
        <rFont val="Calibri"/>
        <family val="2"/>
        <scheme val="minor"/>
      </rPr>
      <t>CULOS</t>
    </r>
  </si>
  <si>
    <t>UNIDAD</t>
  </si>
  <si>
    <t>INVENTARIO INICIAL / UNIDADES</t>
  </si>
  <si>
    <t>COSTO RD$</t>
  </si>
  <si>
    <t>ENTRADAS / UNIDADES</t>
  </si>
  <si>
    <t>COSTO ENTRADAS EN RD$</t>
  </si>
  <si>
    <r>
      <t>FECHA DE ADQUISICI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Calibri"/>
        <family val="2"/>
        <scheme val="minor"/>
      </rPr>
      <t>N</t>
    </r>
  </si>
  <si>
    <t>FECHA DE REGISTRO</t>
  </si>
  <si>
    <t>SALIDAS / UNIDADES</t>
  </si>
  <si>
    <t>COSTO SALIDAS EN RD$</t>
  </si>
  <si>
    <t>EXISTENCIA / UNIDADES</t>
  </si>
  <si>
    <t>COSTO DE EXISTENCIA EN RD$</t>
  </si>
  <si>
    <t>ALIMENTOS Y BEBIDAS PARA PERSONAS</t>
  </si>
  <si>
    <t>01-01-001</t>
  </si>
  <si>
    <t>FALDO DE AGUA PLANETA 20/1</t>
  </si>
  <si>
    <t>28/06/2022</t>
  </si>
  <si>
    <t>2.3.7.1.01</t>
  </si>
  <si>
    <t>01-01-002</t>
  </si>
  <si>
    <t>PAQUETE DE AZUCAR            5LIB</t>
  </si>
  <si>
    <t>01-01-003</t>
  </si>
  <si>
    <t>PAQUETE CAFÉ                           1LIB</t>
  </si>
  <si>
    <t>01-01-004</t>
  </si>
  <si>
    <t>CAJITA DE TE MANZANILLA MIEL Y VAINILLA</t>
  </si>
  <si>
    <t>01-01-005</t>
  </si>
  <si>
    <t>CAJITA DE TE FRESA,MANGO</t>
  </si>
  <si>
    <t>01-01-006</t>
  </si>
  <si>
    <t>CAJITA DE TE FRAMBUESA Y GRANADA</t>
  </si>
  <si>
    <t>01-01-007</t>
  </si>
  <si>
    <t>CAJITA DE TE VERDE Y MENTA</t>
  </si>
  <si>
    <t>01-01-008</t>
  </si>
  <si>
    <t>CAJITA DE TE GINGER Y LIMON</t>
  </si>
  <si>
    <t>01-01-009</t>
  </si>
  <si>
    <t>JUGO DE 96OZ. OCEAN SPRAY CRAMBERRY</t>
  </si>
  <si>
    <t>01-01-010</t>
  </si>
  <si>
    <t>POTE DE NUECES Y FRUTAS 6 GOLDEN MIX Y 6 CASHEWS</t>
  </si>
  <si>
    <t>01-01-011</t>
  </si>
  <si>
    <t>01-01-012</t>
  </si>
  <si>
    <t>2.3.7.1.02</t>
  </si>
  <si>
    <t>TOTAL</t>
  </si>
  <si>
    <t>EQUIPO DE COCINA</t>
  </si>
  <si>
    <t>VASOS DE CRISTAL HIGH BALL</t>
  </si>
  <si>
    <t>TAZA  PARA CHOCOLATE CON  PLATO</t>
  </si>
  <si>
    <t>CUCHILLO DE METAL DE MESA</t>
  </si>
  <si>
    <t>TENEDOR DE METAL DE MESA</t>
  </si>
  <si>
    <t>CUCHARAS  DE METAL PARA MESA</t>
  </si>
  <si>
    <t>CUCHARA PARA POSTRE</t>
  </si>
  <si>
    <t>CUCHARAS DE METAL PARA CAFÉ</t>
  </si>
  <si>
    <t>PLATO DE PORCELANO LLANO BLANCO</t>
  </si>
  <si>
    <t>PLATO DE POSTRE DE PORCELANA</t>
  </si>
  <si>
    <t>PLATO DE PORCELANA HONDO  BLACON</t>
  </si>
  <si>
    <t>AZUCARERA BLANCA CUADRADA</t>
  </si>
  <si>
    <t>GL</t>
  </si>
  <si>
    <t>HERRAMIENTAS MENORES</t>
  </si>
  <si>
    <t>01-08-001</t>
  </si>
  <si>
    <t>CINTA METRICA TRUPPER</t>
  </si>
  <si>
    <t>01-08-002</t>
  </si>
  <si>
    <t>MACHETE SUPER BELLOTA</t>
  </si>
  <si>
    <t>01-08-003</t>
  </si>
  <si>
    <t>PICO MANGO Y PICO TRUPPER 5LB</t>
  </si>
  <si>
    <t>01-08-004</t>
  </si>
  <si>
    <t>PALA DE CORTE BELLOTA 5584</t>
  </si>
  <si>
    <t>01-08-005</t>
  </si>
  <si>
    <t>RASTRILLO 14 DIENTES DE METAL TRAMONTINA</t>
  </si>
  <si>
    <t>01-08-006</t>
  </si>
  <si>
    <t>LIMA TRIANGULAR BELLOTA</t>
  </si>
  <si>
    <t>01-08-007</t>
  </si>
  <si>
    <t>MARTILLO BENO 29 MM</t>
  </si>
  <si>
    <t>01-08-008</t>
  </si>
  <si>
    <t>SEGUETA MANGO TRAMONTINA</t>
  </si>
  <si>
    <t>01-08-009</t>
  </si>
  <si>
    <t>HOJA DE SEGUETA PARA HIERRO</t>
  </si>
  <si>
    <t>01-08-010</t>
  </si>
  <si>
    <t>HOJA DE SEGUETA PARA PLASTICO</t>
  </si>
  <si>
    <t>01-08-011</t>
  </si>
  <si>
    <t>MANGUERA 100 PIE FLEXIBLE LIFEFLEX</t>
  </si>
  <si>
    <t>01-08-012</t>
  </si>
  <si>
    <t>ENCHUFES AMARILLO 110W C/TIERRA</t>
  </si>
  <si>
    <t>01-08-013</t>
  </si>
  <si>
    <t>REGLETA AVTEK 6 SUPRESOR VOLT</t>
  </si>
  <si>
    <t>01-08-014</t>
  </si>
  <si>
    <t>CAJA 2X4 AMERICANA</t>
  </si>
  <si>
    <t>01-08-015</t>
  </si>
  <si>
    <t>TALADRO WEATINGHAUSE</t>
  </si>
  <si>
    <t>01-08-016</t>
  </si>
  <si>
    <t>BARRERA 1/2 X 6 TRUPPER</t>
  </si>
  <si>
    <t>01-08-017</t>
  </si>
  <si>
    <t>BARRERA 1/4 X6 TRUPPER</t>
  </si>
  <si>
    <t>01-08-018</t>
  </si>
  <si>
    <t>BARRERA 5/8 X 6 TRUPPER</t>
  </si>
  <si>
    <t>01-08-019</t>
  </si>
  <si>
    <t>ALICATE ELECTRICO #10 TW</t>
  </si>
  <si>
    <t>01-08-020</t>
  </si>
  <si>
    <t>ESCALERA FIBRA DE VIDRIO 10" PIES</t>
  </si>
  <si>
    <t>01-08-021</t>
  </si>
  <si>
    <t>TAPE ELECTRICO 3M1/4 X60</t>
  </si>
  <si>
    <t>01-08-022</t>
  </si>
  <si>
    <t>LLAVE AJUSTABLE N12 TRUPPER</t>
  </si>
  <si>
    <t>01-08-023</t>
  </si>
  <si>
    <t>MACETA BELLOTA 2 1/2</t>
  </si>
  <si>
    <t>01-08-024</t>
  </si>
  <si>
    <t>JUEGOS DE DESTORNILLADORES STANLEY</t>
  </si>
  <si>
    <t>01-08-025</t>
  </si>
  <si>
    <t>TOMA CORRIENTE PREMIUM</t>
  </si>
  <si>
    <t>01-08-026</t>
  </si>
  <si>
    <t>JUEGO DE LLAVES ESPAÑOLAS TRUPPER</t>
  </si>
  <si>
    <t>01-08-027</t>
  </si>
  <si>
    <t>HIELERA RUBBERMAID 9.5 LITROS</t>
  </si>
  <si>
    <t>01-08-028</t>
  </si>
  <si>
    <t>HACHA BELLOTA</t>
  </si>
  <si>
    <t>01-08-029</t>
  </si>
  <si>
    <t>ACEITE MULTIUSOS WD-40</t>
  </si>
  <si>
    <t>01-08-030</t>
  </si>
  <si>
    <t xml:space="preserve">TARUGO VERDE  ¼ X 1-/2 </t>
  </si>
  <si>
    <t>2.3.9.2.01</t>
  </si>
  <si>
    <t>01-08-031</t>
  </si>
  <si>
    <t>TUBO CONDUIT 3X10PIES EMT</t>
  </si>
  <si>
    <t>01-08-032</t>
  </si>
  <si>
    <t>CANALETAS GRIS P/PISO LARGA 1 METRO</t>
  </si>
  <si>
    <t>01-08-034</t>
  </si>
  <si>
    <t>PIES DE ALAMBRE ELECTRICO NO.12(2.5MM)</t>
  </si>
  <si>
    <t>01-08-035</t>
  </si>
  <si>
    <t>TEE DE PRESION PVC 3/4</t>
  </si>
  <si>
    <t>01-08-036</t>
  </si>
  <si>
    <t>AMPERIMETRO</t>
  </si>
  <si>
    <t>01-08-037</t>
  </si>
  <si>
    <t>HOJA DE SEGUETA PARA MADERA</t>
  </si>
  <si>
    <t>01-08-038</t>
  </si>
  <si>
    <t>TUBO DE PRESION PVC SCH-40  3/4X19</t>
  </si>
  <si>
    <t>01-08-039</t>
  </si>
  <si>
    <t>ENCHUMFES AMARILLO 110W C/TIERRA</t>
  </si>
  <si>
    <t>01-08-040</t>
  </si>
  <si>
    <t>LLAVE DE PASO PVC 3/4</t>
  </si>
  <si>
    <t>01-08-041</t>
  </si>
  <si>
    <t>CODO DE PRESION PVC 3/4</t>
  </si>
  <si>
    <t>01-08-042</t>
  </si>
  <si>
    <t>01-08-044</t>
  </si>
  <si>
    <t>CEMENTO PVC 16 ONZA</t>
  </si>
  <si>
    <t>01-08-045</t>
  </si>
  <si>
    <t>01-08-046</t>
  </si>
  <si>
    <t>HOJA DE SIERRA BI METALICA 1/2X32</t>
  </si>
  <si>
    <t>01-08-047</t>
  </si>
  <si>
    <t>BOMBA PERIFERICA 0.5 PH 110V  60HZ</t>
  </si>
  <si>
    <t>01-08-048</t>
  </si>
  <si>
    <t>CINTA ELECTRICA DE VINILO 3/4X66</t>
  </si>
  <si>
    <t>01-08-049</t>
  </si>
  <si>
    <r>
      <rPr>
        <sz val="12"/>
        <color theme="1"/>
        <rFont val="Arial"/>
        <family val="2"/>
      </rPr>
      <t>CERRADURA  NO. 61050 SOBREPONER IZQUIERDA</t>
    </r>
    <r>
      <rPr>
        <sz val="9"/>
        <color theme="1"/>
        <rFont val="Arial"/>
        <family val="2"/>
      </rPr>
      <t>.</t>
    </r>
  </si>
  <si>
    <t>01-08-050</t>
  </si>
  <si>
    <t>UNION UNIVERSAL PVC  3/4</t>
  </si>
  <si>
    <t>01-08-051</t>
  </si>
  <si>
    <t>CAJAS DE TOMA CORRIENTE  2X4 PLASTICAS BLANCAS</t>
  </si>
  <si>
    <t>01-08-052</t>
  </si>
  <si>
    <t>CANALETA BLANCA PVC CON ADHESIVO 15X10 POR 2.0M</t>
  </si>
  <si>
    <t>01-08-053</t>
  </si>
  <si>
    <t>POLEA 1</t>
  </si>
  <si>
    <t>01-08-054</t>
  </si>
  <si>
    <t>ABRAZADERA GARV 1/2ANIZADA  1/2</t>
  </si>
  <si>
    <t>01-08-055</t>
  </si>
  <si>
    <t>TORNILLO 10X1 ½</t>
  </si>
  <si>
    <t>01-08-056</t>
  </si>
  <si>
    <t>01-08-057</t>
  </si>
  <si>
    <t>MEZCLA PARA PAÑETE 90LB</t>
  </si>
  <si>
    <t>COMBUSTIBLES</t>
  </si>
  <si>
    <t>01-09-001</t>
  </si>
  <si>
    <t>GASOLINA</t>
  </si>
  <si>
    <t>01-10-001</t>
  </si>
  <si>
    <t>GASOIL</t>
  </si>
  <si>
    <t>MATERIALES DE LIMPIEZA</t>
  </si>
  <si>
    <t>01-11-001</t>
  </si>
  <si>
    <t>ESCOBA CON PALO REINA</t>
  </si>
  <si>
    <t>UND</t>
  </si>
  <si>
    <t>2.3.9.1.01</t>
  </si>
  <si>
    <t>01-11-002</t>
  </si>
  <si>
    <t>ESCOBA LINDA</t>
  </si>
  <si>
    <t>01-11-003</t>
  </si>
  <si>
    <t>GUANTES DE LIMPIEZA</t>
  </si>
  <si>
    <t>PAQ</t>
  </si>
  <si>
    <t>01-11-004</t>
  </si>
  <si>
    <t>SUAPER MR MOSP#24</t>
  </si>
  <si>
    <t>01-11-005</t>
  </si>
  <si>
    <t>SUAPER LINDA</t>
  </si>
  <si>
    <t>01-11-006</t>
  </si>
  <si>
    <t>ESPONJA / BRILLO SCOTT</t>
  </si>
  <si>
    <t>01-11-007</t>
  </si>
  <si>
    <t>ESCOBILLA DE INODORO REINA</t>
  </si>
  <si>
    <t>01-11-008</t>
  </si>
  <si>
    <t>TOALLA MULTIUSO</t>
  </si>
  <si>
    <t>01-11-009</t>
  </si>
  <si>
    <t>LANILLA KLINACCION</t>
  </si>
  <si>
    <t>YD</t>
  </si>
  <si>
    <t>01-11-010</t>
  </si>
  <si>
    <t>PAQUETE 1/3 LANILLA MULTICOLOR</t>
  </si>
  <si>
    <t>01-11-011</t>
  </si>
  <si>
    <t>LANILLA MULTICOLOR</t>
  </si>
  <si>
    <t>01-11-012</t>
  </si>
  <si>
    <t>ACE DE  30 LIBRAS</t>
  </si>
  <si>
    <t>01-11-013</t>
  </si>
  <si>
    <t>TOALLA DE COCINA EN ALGODÓN</t>
  </si>
  <si>
    <t>01-11-014</t>
  </si>
  <si>
    <t>PAÑO ABSORBENTE MICROFIBRA PARA COCINA</t>
  </si>
  <si>
    <t>01-11-015</t>
  </si>
  <si>
    <t>GALON LAVAPLATOS 128 OZ</t>
  </si>
  <si>
    <t>01-11-016</t>
  </si>
  <si>
    <t>JABON DE MANOS</t>
  </si>
  <si>
    <t>01-11-017</t>
  </si>
  <si>
    <t>SHAMPOO PARA AUTOS</t>
  </si>
  <si>
    <t>01-11-018</t>
  </si>
  <si>
    <t>VINAGRE PARA LIMPIAR</t>
  </si>
  <si>
    <t>01-11-019</t>
  </si>
  <si>
    <t xml:space="preserve">GALON ALCOHOL ISOPROPILICO 70% </t>
  </si>
  <si>
    <t>01-11-020</t>
  </si>
  <si>
    <t>REMOVEDOR DE MANCHAS ACEL</t>
  </si>
  <si>
    <t>01-11-021</t>
  </si>
  <si>
    <t>GALON DESINFECTANTE AMBI</t>
  </si>
  <si>
    <t>01-11-022</t>
  </si>
  <si>
    <t>DESGRASANTE MULTIUSO LIMAR GALON</t>
  </si>
  <si>
    <t>01-11-023</t>
  </si>
  <si>
    <t>GALON CLORO LIQUIDO CONTRADO 6%</t>
  </si>
  <si>
    <t>01-11-024</t>
  </si>
  <si>
    <t>GEL ANTIBACTERIAL KLINACCION GALON</t>
  </si>
  <si>
    <t>01-11-025</t>
  </si>
  <si>
    <t>GALON AMBI GEL ANTIBACTERIA</t>
  </si>
  <si>
    <t>01-11-026</t>
  </si>
  <si>
    <t>CERA LIQUIDA LIMAR DE VEHICULOS</t>
  </si>
  <si>
    <t>01-11-027</t>
  </si>
  <si>
    <t>GALON DE LIMPIA CRISTAL SUPER CLEAN</t>
  </si>
  <si>
    <t>01-11-028</t>
  </si>
  <si>
    <t>HIDRATANTE PARA PIEL DE ASIENTOS</t>
  </si>
  <si>
    <t>01-11-029</t>
  </si>
  <si>
    <t>FALDO PAPEL DE BAÑO</t>
  </si>
  <si>
    <t>01-11-030</t>
  </si>
  <si>
    <t>PAPEL DE BAÑO</t>
  </si>
  <si>
    <t>01-11-031</t>
  </si>
  <si>
    <t>FALDO PAPEL TOALLA 1/6</t>
  </si>
  <si>
    <t>01-11-032</t>
  </si>
  <si>
    <t>PAPEL TOALLA</t>
  </si>
  <si>
    <t>01-11-033</t>
  </si>
  <si>
    <t>FALDO SERVILLETAS</t>
  </si>
  <si>
    <t>01-11-034</t>
  </si>
  <si>
    <t>PAQUETE DE SERVILLETAS</t>
  </si>
  <si>
    <t>01-11-035</t>
  </si>
  <si>
    <t>JABON DE MANOS JIREH</t>
  </si>
  <si>
    <t>01-11-036</t>
  </si>
  <si>
    <t>SHAMPOO PARA AUTOS JIREH</t>
  </si>
  <si>
    <t>01-11-037</t>
  </si>
  <si>
    <t>AMBIENTADOR GLADE SPRAY</t>
  </si>
  <si>
    <t>01-11-038</t>
  </si>
  <si>
    <t>UNIDAD DE FUNDAS 17X22</t>
  </si>
  <si>
    <t>01-11-039</t>
  </si>
  <si>
    <t>ENCENDEDOR ELECTRICO PARA ESTUFA</t>
  </si>
  <si>
    <t>01-11-040</t>
  </si>
  <si>
    <t xml:space="preserve">BAYGON </t>
  </si>
  <si>
    <t>01-11-041</t>
  </si>
  <si>
    <t>RECOGEDOR DE BASURA</t>
  </si>
  <si>
    <t>01-11-042</t>
  </si>
  <si>
    <t>CUBETA CON EXPRIMIDOR</t>
  </si>
  <si>
    <t>01-11-043</t>
  </si>
  <si>
    <t>PIEDRA PARA BAÑO AROMATICAS VIRGINIA</t>
  </si>
  <si>
    <r>
      <rPr>
        <b/>
        <sz val="12"/>
        <rFont val="Calibri"/>
        <family val="2"/>
      </rPr>
      <t>Ú</t>
    </r>
    <r>
      <rPr>
        <b/>
        <sz val="12"/>
        <rFont val="Calibri"/>
        <family val="2"/>
        <scheme val="minor"/>
      </rPr>
      <t>TILES DE ESCRITORIO, OFICINA E INFORMATICA</t>
    </r>
  </si>
  <si>
    <t>01-12-001</t>
  </si>
  <si>
    <t>SOBRE MANILA   8 1/2 x14</t>
  </si>
  <si>
    <t>PAQ.  DE  100</t>
  </si>
  <si>
    <t>01-12-002</t>
  </si>
  <si>
    <t>CAJA DE FOLDER MANILA  8  1/2  x11</t>
  </si>
  <si>
    <t>20/12/2021</t>
  </si>
  <si>
    <t>01-12-003</t>
  </si>
  <si>
    <t>FOLDER MANILA  8  1/2  x11</t>
  </si>
  <si>
    <t>01-12-004</t>
  </si>
  <si>
    <t>RESMA PAPEL</t>
  </si>
  <si>
    <t>01-12-005</t>
  </si>
  <si>
    <t>LIBRETAS RAYADAS 5/8 PAQUETES 10 UNDS.</t>
  </si>
  <si>
    <t>01-12-006</t>
  </si>
  <si>
    <t>LIBRETAS RAYADAS 5/8</t>
  </si>
  <si>
    <t>01-12-007</t>
  </si>
  <si>
    <t>LIBREAS RAYADAS 8/11 PAQUETES 6 UNDS</t>
  </si>
  <si>
    <t>01-12-008</t>
  </si>
  <si>
    <t>LIBREAS RAYADAS 8/11</t>
  </si>
  <si>
    <t>01-12-009</t>
  </si>
  <si>
    <t>CLIPS AGLUTINANTE  1"</t>
  </si>
  <si>
    <t>PAQ. DE  12</t>
  </si>
  <si>
    <t>01-12-010</t>
  </si>
  <si>
    <t>CLIPS AGLUTINANTE  5/8</t>
  </si>
  <si>
    <t>01-12-011</t>
  </si>
  <si>
    <t>CLIPS 33 MM</t>
  </si>
  <si>
    <t xml:space="preserve">CAJA </t>
  </si>
  <si>
    <t>01-12-012</t>
  </si>
  <si>
    <t>CLIPS 40 MM</t>
  </si>
  <si>
    <t>01-12-013</t>
  </si>
  <si>
    <t>GRAPAS</t>
  </si>
  <si>
    <t>01-12-014</t>
  </si>
  <si>
    <t>DISPENSADOR DE CINTAS</t>
  </si>
  <si>
    <t>01-12-015</t>
  </si>
  <si>
    <t>CAJA DE LAPIZ ARTESCO 12/1</t>
  </si>
  <si>
    <t>01-12-016</t>
  </si>
  <si>
    <t>LAPIZ ARTESCO</t>
  </si>
  <si>
    <t>01-12-017</t>
  </si>
  <si>
    <t>CAJA DE LAPICEROS 12/1</t>
  </si>
  <si>
    <t>01-12-018</t>
  </si>
  <si>
    <t>LAPICERO</t>
  </si>
  <si>
    <t>01-12-019</t>
  </si>
  <si>
    <t>CAJA DE GOMITAS</t>
  </si>
  <si>
    <t>01-12-020</t>
  </si>
  <si>
    <t>CAJA DE GOMITAS GRUESAS</t>
  </si>
  <si>
    <t>01-12-021</t>
  </si>
  <si>
    <t>TONER 206A NEGRO</t>
  </si>
  <si>
    <t>01-12-022</t>
  </si>
  <si>
    <t>TONER 206-A AMARILLO</t>
  </si>
  <si>
    <t>20/12/20</t>
  </si>
  <si>
    <t>01-12-023</t>
  </si>
  <si>
    <t>TONER HP CE285-85A</t>
  </si>
  <si>
    <t>01-12-024</t>
  </si>
  <si>
    <t>TONER LEXMARK X463X11G</t>
  </si>
  <si>
    <t>01-12-025</t>
  </si>
  <si>
    <t>TONER 12-A</t>
  </si>
  <si>
    <t>01-12-026</t>
  </si>
  <si>
    <t>MEMORIA USB</t>
  </si>
  <si>
    <t>01-12-027</t>
  </si>
  <si>
    <t>SELLOS AUTOTINTADO MICROBAN</t>
  </si>
  <si>
    <t>01-12-028</t>
  </si>
  <si>
    <t>SELLO SECO ESCRITORIO</t>
  </si>
  <si>
    <t>01-12-029</t>
  </si>
  <si>
    <t>BOTELLA DE TINTA 664</t>
  </si>
  <si>
    <t>01-12-030</t>
  </si>
  <si>
    <t>TONER HP LASERJET  CE278A</t>
  </si>
  <si>
    <t>01-12-031</t>
  </si>
  <si>
    <t xml:space="preserve">ARMAZON  PARA ARCHIVO 8X11 </t>
  </si>
  <si>
    <t>01-12-032</t>
  </si>
  <si>
    <t>PEGA STICK UHU  40 GRMS.374117</t>
  </si>
  <si>
    <t>01-12-033</t>
  </si>
  <si>
    <t>PENDAFLEX 8X11 ESSELTE/PEN</t>
  </si>
  <si>
    <t>01-12-034</t>
  </si>
  <si>
    <t>TONER CANON 051</t>
  </si>
  <si>
    <t>01-12-035</t>
  </si>
  <si>
    <t>CAJAS CARTON BLANCAS</t>
  </si>
  <si>
    <t>01-12-036</t>
  </si>
  <si>
    <t>CAJAS MATERIALES EMPAQUE</t>
  </si>
  <si>
    <t>01-12-037</t>
  </si>
  <si>
    <t xml:space="preserve">CAJAS CARTON CALIBRE FUERTE </t>
  </si>
  <si>
    <t>01-12-038</t>
  </si>
  <si>
    <t>BOTELLA DE TINTA 544</t>
  </si>
  <si>
    <t>REPUESTOS DE VEHICULO</t>
  </si>
  <si>
    <t>NEUMATICO 235/60R18</t>
  </si>
  <si>
    <t>GRAND TOTAL</t>
  </si>
  <si>
    <t>SUMARIO POR PARTIDA PRESUPUESTARIA</t>
  </si>
  <si>
    <r>
      <t>C</t>
    </r>
    <r>
      <rPr>
        <b/>
        <sz val="9"/>
        <color theme="1"/>
        <rFont val="Calibri"/>
        <family val="2"/>
      </rPr>
      <t>Ó</t>
    </r>
    <r>
      <rPr>
        <b/>
        <sz val="9"/>
        <color theme="1"/>
        <rFont val="Calibri"/>
        <family val="2"/>
        <scheme val="minor"/>
      </rPr>
      <t>DIGO DE PARTIDA PRESUPUESTARIA</t>
    </r>
  </si>
  <si>
    <r>
      <t>DESCRIPCI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Calibri"/>
        <family val="2"/>
        <scheme val="minor"/>
      </rPr>
      <t>N</t>
    </r>
  </si>
  <si>
    <t>MATERIAL DE LIMPIEZA</t>
  </si>
  <si>
    <t>UTILES OFICINA</t>
  </si>
  <si>
    <t>CAJA</t>
  </si>
  <si>
    <t>ROLLO</t>
  </si>
  <si>
    <t>FALDO</t>
  </si>
  <si>
    <t>PAQ.</t>
  </si>
  <si>
    <t>01-02-001</t>
  </si>
  <si>
    <t>01-02-002</t>
  </si>
  <si>
    <t>01-02-003</t>
  </si>
  <si>
    <t>01-02-004</t>
  </si>
  <si>
    <t>01-02-005</t>
  </si>
  <si>
    <t>01-02-006</t>
  </si>
  <si>
    <t>01-02-007</t>
  </si>
  <si>
    <t>01-02-008</t>
  </si>
  <si>
    <t>01-02-009</t>
  </si>
  <si>
    <t>01-02-010</t>
  </si>
  <si>
    <t>01-02-011</t>
  </si>
  <si>
    <t>01-08-058</t>
  </si>
  <si>
    <t>MARCADORES DE PIZARRA</t>
  </si>
  <si>
    <t>MARCADORES PERMANENTES</t>
  </si>
  <si>
    <t>GRAPADORAS</t>
  </si>
  <si>
    <t>SACA GRAPAS</t>
  </si>
  <si>
    <t>CLIPS AGLUTINANTE  1"1/4</t>
  </si>
  <si>
    <t>BOTELLA DE TINTA 554 NEGRA</t>
  </si>
  <si>
    <t>RESMA PAPEL TIMBRADA CON LOGO EN HILO</t>
  </si>
  <si>
    <t>RESMA PAPEL CON LOGO EN BOND</t>
  </si>
  <si>
    <t>TARJETAS DE PRESENTACION  BIENES Y MUEBLES</t>
  </si>
  <si>
    <t>TARJETAS DE PRESENTACION  JURIDICO</t>
  </si>
  <si>
    <t xml:space="preserve">TARJETAS DE PRESENTACION  BIENES </t>
  </si>
  <si>
    <t>TIJERA</t>
  </si>
  <si>
    <t>CORRECTOR LIQUIDO</t>
  </si>
  <si>
    <t>Tony Núñez Mena</t>
  </si>
  <si>
    <t>Lic. Radi Peña</t>
  </si>
  <si>
    <t>Encargado de Sección Almacén</t>
  </si>
  <si>
    <t>Encargado División de Contabilidad</t>
  </si>
  <si>
    <t>Preparado por:</t>
  </si>
  <si>
    <t>Revisado por:</t>
  </si>
  <si>
    <t>Encargado Administrativo/Financiero</t>
  </si>
  <si>
    <t>Aprobado por:</t>
  </si>
  <si>
    <t>Lic. Rafael Feliz Gomez</t>
  </si>
  <si>
    <t>01-12-039</t>
  </si>
  <si>
    <t>01-12-040</t>
  </si>
  <si>
    <t>01-12-041</t>
  </si>
  <si>
    <t>01-12-042</t>
  </si>
  <si>
    <t>01-12-043</t>
  </si>
  <si>
    <t>01-12-044</t>
  </si>
  <si>
    <t>01-12-045</t>
  </si>
  <si>
    <t>01-12-046</t>
  </si>
  <si>
    <t>01-12-047</t>
  </si>
  <si>
    <t>01-12-048</t>
  </si>
  <si>
    <t>01-12-049</t>
  </si>
  <si>
    <t>01-12-050</t>
  </si>
  <si>
    <t>01-12-051</t>
  </si>
  <si>
    <t>DISPENSADOR DE SERVILLETAS</t>
  </si>
  <si>
    <t>TAZA PARA TE</t>
  </si>
  <si>
    <t>LICUADORA USO DOMESTICO</t>
  </si>
  <si>
    <t>DISPENSADOR DE AGUA CALIENTE TERMO</t>
  </si>
  <si>
    <t>CUCHARA DE ALMUERZO</t>
  </si>
  <si>
    <t>TOSTADORA</t>
  </si>
  <si>
    <t>TENEDORES DE ALMUERZO</t>
  </si>
  <si>
    <t>CAFETERA DE 4 TAZAS</t>
  </si>
  <si>
    <t>TETERA DE AGUA PARA SERVIR AGUA CALIENTE</t>
  </si>
  <si>
    <t>CAFETERA DE 6 TAZAS</t>
  </si>
  <si>
    <t>ABRELATAS MANUAL</t>
  </si>
  <si>
    <t>SET DE CUCHILLOS</t>
  </si>
  <si>
    <t>BANDEJA DE SERVIR DE ACERO</t>
  </si>
  <si>
    <t>01-02-012</t>
  </si>
  <si>
    <t>01-02-013</t>
  </si>
  <si>
    <t>01-02-014</t>
  </si>
  <si>
    <t>01-02-015</t>
  </si>
  <si>
    <t>01-02-016</t>
  </si>
  <si>
    <t>01-02-017</t>
  </si>
  <si>
    <t>01-02-018</t>
  </si>
  <si>
    <t>01-02-019</t>
  </si>
  <si>
    <t>01-02-020</t>
  </si>
  <si>
    <t>01-02-021</t>
  </si>
  <si>
    <t>01-02-022</t>
  </si>
  <si>
    <t>01-02-023</t>
  </si>
  <si>
    <t>01-02-024</t>
  </si>
  <si>
    <t>01-02-025</t>
  </si>
  <si>
    <t>01-11-044</t>
  </si>
  <si>
    <t>01-11-045</t>
  </si>
  <si>
    <t>01-11-046</t>
  </si>
  <si>
    <t>01-11-047</t>
  </si>
  <si>
    <t>01-11-048</t>
  </si>
  <si>
    <t>01-11-049</t>
  </si>
  <si>
    <t>01-11-050</t>
  </si>
  <si>
    <t>01-11-051</t>
  </si>
  <si>
    <t xml:space="preserve">UNIDAD DE FUNDA DE BASURA 4 GALONES </t>
  </si>
  <si>
    <t>UNIDAD FUNDA DE BASURA 13 GALONES</t>
  </si>
  <si>
    <t>UNIDAD DE FUNDA DE BASURA 40 GALONES</t>
  </si>
  <si>
    <t>ZAFACON OFICINA SIN TAPA</t>
  </si>
  <si>
    <t>ZAFACON DE BAÑO CON TAPA</t>
  </si>
  <si>
    <t>DISPENSADOR DE PAPEL TOALLA</t>
  </si>
  <si>
    <t>ESCOBA DE GOMA CON PALO 18"</t>
  </si>
  <si>
    <t>FOLDER MANILA 8 1/2X14</t>
  </si>
  <si>
    <t>29/11/2022</t>
  </si>
  <si>
    <t xml:space="preserve">FOLDER MANILA 8  1/2X11 </t>
  </si>
  <si>
    <t>DEL 01 DE JULIO AL 31 DE DICIEMBRE DEL 2022</t>
  </si>
  <si>
    <t>ACEITE DE FREIR 16 OZ</t>
  </si>
  <si>
    <t>PAQUETE DE ARROZ 5 LB</t>
  </si>
  <si>
    <t>ESPAGUETTI  PAQUETE</t>
  </si>
  <si>
    <t>HARIN DE MAIZ 14 ONZ</t>
  </si>
  <si>
    <t>AZUCAR PAQUETE DE 5 LIBRAS</t>
  </si>
  <si>
    <t>CAFÉ PAQUETE DE 1 LIBRA</t>
  </si>
  <si>
    <t>GUANDULES VERDE 15 ONZA</t>
  </si>
  <si>
    <t>MAIZ 15 ONZA</t>
  </si>
  <si>
    <t>TOMATE EN PASTA 8 ONZA</t>
  </si>
  <si>
    <t>TELERA</t>
  </si>
  <si>
    <t>GALLETA DE MANTEQUILLA EN LATA DE 340 GRAMOS</t>
  </si>
  <si>
    <t>DULCE NAVIDEÑOS 13 ONZA</t>
  </si>
  <si>
    <t>TURRON BLANCO</t>
  </si>
  <si>
    <t>SEMILLAS SECA MIXTA</t>
  </si>
  <si>
    <t>BOMBONES RELLENOS DE CEREZA 6 ONZA</t>
  </si>
  <si>
    <t>MANZANAS ROJAS</t>
  </si>
  <si>
    <t>MANZANAS AMARILLAS</t>
  </si>
  <si>
    <t>UVAS PASAS PAQUETE 200 GM</t>
  </si>
  <si>
    <t xml:space="preserve">AGUA EMBOTELLADA 16 ONZAS PAQUETE DE 20 </t>
  </si>
  <si>
    <t>UVAS ROJAS</t>
  </si>
  <si>
    <t>20/12/2022</t>
  </si>
  <si>
    <t>PQT</t>
  </si>
  <si>
    <t>01-01-013</t>
  </si>
  <si>
    <t>01-01-014</t>
  </si>
  <si>
    <t>01-01-015</t>
  </si>
  <si>
    <t>01-01-016</t>
  </si>
  <si>
    <t>01-01-017</t>
  </si>
  <si>
    <t>01-01-018</t>
  </si>
  <si>
    <t>01-01-019</t>
  </si>
  <si>
    <t>01-01-020</t>
  </si>
  <si>
    <t>01-01-021</t>
  </si>
  <si>
    <t>01-01-022</t>
  </si>
  <si>
    <t>01-01-023</t>
  </si>
  <si>
    <t>01-01-024</t>
  </si>
  <si>
    <t>01-01-025</t>
  </si>
  <si>
    <t>01-01-026</t>
  </si>
  <si>
    <t>01-01-027</t>
  </si>
  <si>
    <t>01-01-028</t>
  </si>
  <si>
    <t>01-01-029</t>
  </si>
  <si>
    <t>01-01-030</t>
  </si>
  <si>
    <t>01-01-031</t>
  </si>
  <si>
    <t>01-01-032</t>
  </si>
  <si>
    <t>01-01-033</t>
  </si>
  <si>
    <t>01-01-034</t>
  </si>
  <si>
    <t>19/12/2022</t>
  </si>
  <si>
    <t>ALFOMBRA SINTETICA EXTERIOR</t>
  </si>
  <si>
    <t>SOMBRILLAS MANGO LARGO</t>
  </si>
  <si>
    <t>CIZALLA 18</t>
  </si>
  <si>
    <t>BROCHA DE PINTAR</t>
  </si>
  <si>
    <t>RODILLO DE PEINAR</t>
  </si>
  <si>
    <t>MANGO EXTEDIBLE DE RODILLO</t>
  </si>
  <si>
    <t>ALAMBRE DE PUAS PREMIUM</t>
  </si>
  <si>
    <t>PINTURA SEMIGLOSS BLANCA</t>
  </si>
  <si>
    <t>BANDEJA DE PINTAR</t>
  </si>
  <si>
    <t>LAMPARA PORTATIL RECARGABLE TRUPPER</t>
  </si>
  <si>
    <t>ALAMBRRE ELECTRICO DE 12 PIES</t>
  </si>
  <si>
    <t>ALAMBRE ELECTRICO DE 10 PIES</t>
  </si>
  <si>
    <t>LAMPARA SOLAR LED</t>
  </si>
  <si>
    <t>CANDADO</t>
  </si>
  <si>
    <t>CERRADURA  PUERTA COLOR CROMADO</t>
  </si>
  <si>
    <t>CADENA GALVANUZADA.</t>
  </si>
  <si>
    <t>ESLINGA DE SEGURIDAD TRUPPER</t>
  </si>
  <si>
    <t>CAPA IMPERMEABLE CON CINTA TRUPPER</t>
  </si>
  <si>
    <t>BOMBA PERIFERICA TRUPPER</t>
  </si>
  <si>
    <t>CORTADORA MANUAL DE PASTO TRUPPER</t>
  </si>
  <si>
    <t>BOMBA DE FUMIGACION A GASOLINA TRUPPER</t>
  </si>
  <si>
    <t>BRAZO HIDRAULICO DE BOTELLA PARA PUERTA TRUPPER</t>
  </si>
  <si>
    <t>DETECTOR DE METALES MANUAL</t>
  </si>
  <si>
    <t>SEÑALIZADOR DE EXTINTOR TRUPPER</t>
  </si>
  <si>
    <t>SEÑALIZADOR DE PUERTA TRUPPER</t>
  </si>
  <si>
    <t>ANTIOXIDO NEGRO</t>
  </si>
  <si>
    <t>SOLVENTE DE PINTURA VINIL</t>
  </si>
  <si>
    <t>TONER HP L 206 MAGENTA</t>
  </si>
  <si>
    <t>TONER HP L 206 CYAN</t>
  </si>
  <si>
    <t>BOTELLA TINTA 664 NEGRA</t>
  </si>
  <si>
    <t>BOTELLA DE  TINTA 544 YELLOW</t>
  </si>
  <si>
    <t>BOTELLA DE TINTA 554 MAGENTA</t>
  </si>
  <si>
    <t>SOBRE MANILA 9X12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</si>
</sst>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_-;\-* #,##0.00_-;_-* &quot;-&quot;??_-;_-@_-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/>
  </cellStyleXfs>
  <cellXfs count="15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4" fontId="2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65" fontId="2" fillId="0" borderId="8" xfId="1" applyFont="1" applyFill="1" applyBorder="1" applyAlignment="1">
      <alignment horizontal="left"/>
    </xf>
    <xf numFmtId="165" fontId="2" fillId="0" borderId="8" xfId="1" applyFont="1" applyFill="1" applyBorder="1" applyAlignment="1">
      <alignment horizontal="center" vertical="center"/>
    </xf>
    <xf numFmtId="165" fontId="5" fillId="0" borderId="8" xfId="1" applyFont="1" applyFill="1" applyBorder="1" applyAlignment="1">
      <alignment horizontal="right" vertical="center"/>
    </xf>
    <xf numFmtId="14" fontId="5" fillId="0" borderId="8" xfId="0" applyNumberFormat="1" applyFont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center" vertical="center"/>
    </xf>
    <xf numFmtId="165" fontId="5" fillId="0" borderId="8" xfId="1" applyFont="1" applyFill="1" applyBorder="1" applyAlignment="1">
      <alignment horizontal="center" wrapText="1"/>
    </xf>
    <xf numFmtId="0" fontId="7" fillId="0" borderId="9" xfId="2" applyFont="1" applyBorder="1" applyAlignment="1">
      <alignment horizontal="center" vertical="center"/>
    </xf>
    <xf numFmtId="165" fontId="2" fillId="0" borderId="8" xfId="1" applyFont="1" applyFill="1" applyBorder="1" applyAlignment="1">
      <alignment horizontal="left" vertical="center"/>
    </xf>
    <xf numFmtId="165" fontId="8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165" fontId="3" fillId="4" borderId="8" xfId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165" fontId="2" fillId="4" borderId="8" xfId="1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165" fontId="5" fillId="4" borderId="8" xfId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6" fontId="5" fillId="0" borderId="8" xfId="1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3" fillId="3" borderId="1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165" fontId="3" fillId="3" borderId="5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66" fontId="2" fillId="0" borderId="8" xfId="1" applyNumberFormat="1" applyFont="1" applyBorder="1" applyAlignment="1">
      <alignment horizontal="right" vertical="center"/>
    </xf>
    <xf numFmtId="165" fontId="2" fillId="0" borderId="8" xfId="1" applyFont="1" applyBorder="1"/>
    <xf numFmtId="164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6" fontId="5" fillId="0" borderId="8" xfId="1" applyNumberFormat="1" applyFont="1" applyBorder="1" applyAlignment="1">
      <alignment horizontal="right" vertical="center"/>
    </xf>
    <xf numFmtId="165" fontId="5" fillId="0" borderId="8" xfId="1" applyFont="1" applyBorder="1"/>
    <xf numFmtId="0" fontId="7" fillId="0" borderId="9" xfId="0" applyFont="1" applyBorder="1" applyAlignment="1">
      <alignment horizontal="center" vertical="center"/>
    </xf>
    <xf numFmtId="165" fontId="2" fillId="0" borderId="8" xfId="1" applyFont="1" applyFill="1" applyBorder="1"/>
    <xf numFmtId="165" fontId="5" fillId="0" borderId="8" xfId="1" applyFont="1" applyFill="1" applyBorder="1"/>
    <xf numFmtId="0" fontId="3" fillId="0" borderId="0" xfId="0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6" fontId="5" fillId="0" borderId="8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0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166" fontId="2" fillId="0" borderId="8" xfId="1" applyNumberFormat="1" applyFont="1" applyBorder="1" applyAlignment="1">
      <alignment vertical="center"/>
    </xf>
    <xf numFmtId="166" fontId="5" fillId="0" borderId="8" xfId="1" applyNumberFormat="1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6" fontId="2" fillId="0" borderId="8" xfId="1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165" fontId="3" fillId="3" borderId="1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4" fontId="2" fillId="0" borderId="18" xfId="0" applyNumberFormat="1" applyFont="1" applyBorder="1" applyAlignment="1">
      <alignment vertical="center"/>
    </xf>
    <xf numFmtId="165" fontId="2" fillId="0" borderId="19" xfId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4" fontId="10" fillId="0" borderId="7" xfId="0" applyNumberFormat="1" applyFont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165" fontId="3" fillId="3" borderId="21" xfId="0" applyNumberFormat="1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165" fontId="3" fillId="3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165" fontId="2" fillId="0" borderId="0" xfId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5" borderId="25" xfId="0" applyFont="1" applyFill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165" fontId="3" fillId="5" borderId="29" xfId="0" applyNumberFormat="1" applyFont="1" applyFill="1" applyBorder="1" applyAlignment="1">
      <alignment vertical="center"/>
    </xf>
    <xf numFmtId="164" fontId="2" fillId="0" borderId="0" xfId="0" applyNumberFormat="1" applyFont="1"/>
    <xf numFmtId="0" fontId="2" fillId="4" borderId="8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12" fillId="0" borderId="8" xfId="0" applyFont="1" applyBorder="1"/>
    <xf numFmtId="165" fontId="2" fillId="0" borderId="0" xfId="1" applyFont="1"/>
    <xf numFmtId="165" fontId="2" fillId="0" borderId="0" xfId="1" applyFont="1" applyFill="1" applyAlignment="1">
      <alignment vertical="center"/>
    </xf>
    <xf numFmtId="166" fontId="10" fillId="0" borderId="0" xfId="0" applyNumberFormat="1" applyFont="1" applyAlignment="1">
      <alignment vertical="center"/>
    </xf>
    <xf numFmtId="165" fontId="2" fillId="0" borderId="18" xfId="0" applyNumberFormat="1" applyFont="1" applyBorder="1" applyAlignment="1">
      <alignment vertical="center"/>
    </xf>
    <xf numFmtId="165" fontId="5" fillId="0" borderId="8" xfId="1" applyFont="1" applyFill="1" applyBorder="1" applyAlignment="1">
      <alignment horizontal="center" vertical="center"/>
    </xf>
    <xf numFmtId="165" fontId="2" fillId="0" borderId="0" xfId="1" applyFont="1" applyFill="1" applyBorder="1" applyAlignment="1">
      <alignment vertical="center"/>
    </xf>
    <xf numFmtId="165" fontId="5" fillId="0" borderId="0" xfId="1" applyFont="1" applyFill="1" applyBorder="1" applyAlignment="1">
      <alignment horizontal="righ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4" fontId="5" fillId="0" borderId="8" xfId="1" applyNumberFormat="1" applyFont="1" applyFill="1" applyBorder="1" applyAlignment="1">
      <alignment horizontal="center" vertical="center"/>
    </xf>
    <xf numFmtId="165" fontId="10" fillId="4" borderId="8" xfId="1" applyFont="1" applyFill="1" applyBorder="1" applyAlignment="1">
      <alignment vertical="center"/>
    </xf>
    <xf numFmtId="166" fontId="2" fillId="0" borderId="8" xfId="1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5" borderId="26" xfId="0" applyFont="1" applyFill="1" applyBorder="1" applyAlignment="1">
      <alignment horizontal="right" vertical="center"/>
    </xf>
    <xf numFmtId="0" fontId="3" fillId="5" borderId="22" xfId="0" applyFont="1" applyFill="1" applyBorder="1" applyAlignment="1">
      <alignment horizontal="right" vertical="center"/>
    </xf>
    <xf numFmtId="0" fontId="3" fillId="5" borderId="2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 2 2" xfId="2" xr:uid="{00000000-0005-0000-0000-000002000000}"/>
  </cellStyles>
  <dxfs count="11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1</xdr:row>
      <xdr:rowOff>13608</xdr:rowOff>
    </xdr:from>
    <xdr:to>
      <xdr:col>1</xdr:col>
      <xdr:colOff>1594970</xdr:colOff>
      <xdr:row>2</xdr:row>
      <xdr:rowOff>1784508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213633"/>
          <a:ext cx="3048213" cy="1970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306"/>
  <sheetViews>
    <sheetView tabSelected="1" view="pageBreakPreview" topLeftCell="A254" zoomScale="40" zoomScaleNormal="55" zoomScaleSheetLayoutView="40" workbookViewId="0">
      <selection activeCell="I305" sqref="I305:L305"/>
    </sheetView>
  </sheetViews>
  <sheetFormatPr defaultColWidth="11.44140625" defaultRowHeight="15.6" x14ac:dyDescent="0.3"/>
  <cols>
    <col min="1" max="1" width="23.44140625" style="1" customWidth="1"/>
    <col min="2" max="2" width="79.109375" style="1" customWidth="1"/>
    <col min="3" max="3" width="16" style="1" customWidth="1"/>
    <col min="4" max="4" width="30.109375" style="1" customWidth="1"/>
    <col min="5" max="5" width="29.6640625" style="1" customWidth="1"/>
    <col min="6" max="7" width="18.5546875" style="1" customWidth="1"/>
    <col min="8" max="9" width="20.33203125" style="1" customWidth="1"/>
    <col min="10" max="10" width="16.44140625" style="1" customWidth="1"/>
    <col min="11" max="11" width="18.88671875" style="1" customWidth="1"/>
    <col min="12" max="12" width="18.33203125" style="1" customWidth="1"/>
    <col min="13" max="13" width="19.6640625" style="1" customWidth="1"/>
    <col min="14" max="14" width="27.88671875" style="1" hidden="1" customWidth="1"/>
    <col min="15" max="15" width="11.44140625" style="1"/>
    <col min="16" max="16" width="16.88671875" style="1" bestFit="1" customWidth="1"/>
    <col min="17" max="17" width="14.88671875" style="1" customWidth="1"/>
    <col min="18" max="16384" width="11.44140625" style="1"/>
  </cols>
  <sheetData>
    <row r="3" spans="1:14" ht="144" customHeight="1" x14ac:dyDescent="0.3"/>
    <row r="4" spans="1:14" x14ac:dyDescent="0.3">
      <c r="A4" s="151" t="s">
        <v>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</row>
    <row r="5" spans="1:14" x14ac:dyDescent="0.3">
      <c r="A5" s="151" t="s">
        <v>1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</row>
    <row r="6" spans="1:14" x14ac:dyDescent="0.3">
      <c r="A6" s="151" t="s">
        <v>446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 ht="16.2" thickBot="1" x14ac:dyDescent="0.35"/>
    <row r="8" spans="1:14" ht="31.2" x14ac:dyDescent="0.3">
      <c r="A8" s="2" t="s">
        <v>2</v>
      </c>
      <c r="B8" s="3" t="s">
        <v>3</v>
      </c>
      <c r="C8" s="3" t="s">
        <v>4</v>
      </c>
      <c r="D8" s="4" t="s">
        <v>5</v>
      </c>
      <c r="E8" s="5" t="s">
        <v>6</v>
      </c>
      <c r="F8" s="4" t="s">
        <v>7</v>
      </c>
      <c r="G8" s="4" t="s">
        <v>8</v>
      </c>
      <c r="H8" s="2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7"/>
    </row>
    <row r="9" spans="1:14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3">
      <c r="A10" s="140" t="s">
        <v>15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2"/>
    </row>
    <row r="11" spans="1:14" x14ac:dyDescent="0.3">
      <c r="A11" s="8" t="s">
        <v>16</v>
      </c>
      <c r="B11" s="9" t="s">
        <v>17</v>
      </c>
      <c r="C11" s="10" t="s">
        <v>352</v>
      </c>
      <c r="D11" s="11">
        <v>8</v>
      </c>
      <c r="E11" s="12">
        <v>1501.57</v>
      </c>
      <c r="F11" s="13">
        <v>0</v>
      </c>
      <c r="G11" s="13">
        <v>0</v>
      </c>
      <c r="H11" s="14" t="s">
        <v>18</v>
      </c>
      <c r="I11" s="14" t="s">
        <v>18</v>
      </c>
      <c r="J11" s="13">
        <v>3</v>
      </c>
      <c r="K11" s="13">
        <v>563.09</v>
      </c>
      <c r="L11" s="15">
        <f>+D11+F11-J11</f>
        <v>5</v>
      </c>
      <c r="M11" s="16">
        <f t="shared" ref="M11:M21" si="0">+E11+G11-K11</f>
        <v>938.4799999999999</v>
      </c>
      <c r="N11" s="17" t="s">
        <v>19</v>
      </c>
    </row>
    <row r="12" spans="1:14" x14ac:dyDescent="0.3">
      <c r="A12" s="8" t="s">
        <v>20</v>
      </c>
      <c r="B12" s="9" t="s">
        <v>21</v>
      </c>
      <c r="C12" s="10" t="s">
        <v>353</v>
      </c>
      <c r="D12" s="11">
        <v>7</v>
      </c>
      <c r="E12" s="12">
        <v>1259.9785999999997</v>
      </c>
      <c r="F12" s="13">
        <v>0</v>
      </c>
      <c r="G12" s="13">
        <v>0</v>
      </c>
      <c r="H12" s="14" t="s">
        <v>18</v>
      </c>
      <c r="I12" s="14" t="s">
        <v>18</v>
      </c>
      <c r="J12" s="13">
        <v>5</v>
      </c>
      <c r="K12" s="13">
        <f t="shared" ref="K12:K18" si="1">+E12/D12*J12</f>
        <v>899.98471428571406</v>
      </c>
      <c r="L12" s="15">
        <f t="shared" ref="L12:L21" si="2">+D12+F12-J12</f>
        <v>2</v>
      </c>
      <c r="M12" s="16">
        <f t="shared" si="0"/>
        <v>359.99388571428562</v>
      </c>
      <c r="N12" s="17"/>
    </row>
    <row r="13" spans="1:14" x14ac:dyDescent="0.3">
      <c r="A13" s="8" t="s">
        <v>22</v>
      </c>
      <c r="B13" s="9" t="s">
        <v>23</v>
      </c>
      <c r="C13" s="10" t="s">
        <v>353</v>
      </c>
      <c r="D13" s="11">
        <v>24</v>
      </c>
      <c r="E13" s="12">
        <v>6681.6</v>
      </c>
      <c r="F13" s="13">
        <v>0</v>
      </c>
      <c r="G13" s="13">
        <v>0</v>
      </c>
      <c r="H13" s="14" t="s">
        <v>18</v>
      </c>
      <c r="I13" s="14" t="s">
        <v>18</v>
      </c>
      <c r="J13" s="13">
        <v>7</v>
      </c>
      <c r="K13" s="13">
        <f t="shared" si="1"/>
        <v>1948.8000000000002</v>
      </c>
      <c r="L13" s="15">
        <f t="shared" si="2"/>
        <v>17</v>
      </c>
      <c r="M13" s="16">
        <f t="shared" si="0"/>
        <v>4732.8</v>
      </c>
      <c r="N13" s="17"/>
    </row>
    <row r="14" spans="1:14" x14ac:dyDescent="0.3">
      <c r="A14" s="8" t="s">
        <v>24</v>
      </c>
      <c r="B14" s="9" t="s">
        <v>25</v>
      </c>
      <c r="C14" s="10" t="s">
        <v>350</v>
      </c>
      <c r="D14" s="11">
        <v>2</v>
      </c>
      <c r="E14" s="12">
        <v>667.18880000000013</v>
      </c>
      <c r="F14" s="13">
        <v>0</v>
      </c>
      <c r="G14" s="13">
        <v>0</v>
      </c>
      <c r="H14" s="14" t="s">
        <v>18</v>
      </c>
      <c r="I14" s="14" t="s">
        <v>18</v>
      </c>
      <c r="J14" s="13">
        <v>1</v>
      </c>
      <c r="K14" s="13">
        <f t="shared" si="1"/>
        <v>333.59440000000006</v>
      </c>
      <c r="L14" s="15">
        <f t="shared" si="2"/>
        <v>1</v>
      </c>
      <c r="M14" s="16">
        <f t="shared" si="0"/>
        <v>333.59440000000006</v>
      </c>
      <c r="N14" s="17"/>
    </row>
    <row r="15" spans="1:14" x14ac:dyDescent="0.3">
      <c r="A15" s="8" t="s">
        <v>26</v>
      </c>
      <c r="B15" s="9" t="s">
        <v>27</v>
      </c>
      <c r="C15" s="10" t="s">
        <v>350</v>
      </c>
      <c r="D15" s="11">
        <v>8</v>
      </c>
      <c r="E15" s="12">
        <v>2831.9534545454544</v>
      </c>
      <c r="F15" s="13">
        <v>0</v>
      </c>
      <c r="G15" s="13">
        <v>0</v>
      </c>
      <c r="H15" s="14" t="s">
        <v>18</v>
      </c>
      <c r="I15" s="14" t="s">
        <v>18</v>
      </c>
      <c r="J15" s="13">
        <v>1</v>
      </c>
      <c r="K15" s="13">
        <f t="shared" si="1"/>
        <v>353.9941818181818</v>
      </c>
      <c r="L15" s="15">
        <f t="shared" si="2"/>
        <v>7</v>
      </c>
      <c r="M15" s="16">
        <f t="shared" si="0"/>
        <v>2477.9592727272725</v>
      </c>
      <c r="N15" s="17"/>
    </row>
    <row r="16" spans="1:14" x14ac:dyDescent="0.3">
      <c r="A16" s="8" t="s">
        <v>28</v>
      </c>
      <c r="B16" s="9" t="s">
        <v>29</v>
      </c>
      <c r="C16" s="10" t="s">
        <v>350</v>
      </c>
      <c r="D16" s="11">
        <v>7</v>
      </c>
      <c r="E16" s="12">
        <v>2519.9579999999996</v>
      </c>
      <c r="F16" s="13">
        <v>0</v>
      </c>
      <c r="G16" s="13">
        <v>0</v>
      </c>
      <c r="H16" s="14" t="s">
        <v>18</v>
      </c>
      <c r="I16" s="14" t="s">
        <v>18</v>
      </c>
      <c r="J16" s="13">
        <v>1</v>
      </c>
      <c r="K16" s="13">
        <f t="shared" si="1"/>
        <v>359.99399999999997</v>
      </c>
      <c r="L16" s="15">
        <f t="shared" si="2"/>
        <v>6</v>
      </c>
      <c r="M16" s="16">
        <f t="shared" si="0"/>
        <v>2159.9639999999995</v>
      </c>
      <c r="N16" s="17"/>
    </row>
    <row r="17" spans="1:14" x14ac:dyDescent="0.3">
      <c r="A17" s="8" t="s">
        <v>30</v>
      </c>
      <c r="B17" s="9" t="s">
        <v>31</v>
      </c>
      <c r="C17" s="10" t="s">
        <v>350</v>
      </c>
      <c r="D17" s="11">
        <v>0</v>
      </c>
      <c r="E17" s="12">
        <v>0</v>
      </c>
      <c r="F17" s="13">
        <v>0</v>
      </c>
      <c r="G17" s="13">
        <v>0</v>
      </c>
      <c r="H17" s="14" t="s">
        <v>18</v>
      </c>
      <c r="I17" s="14" t="s">
        <v>18</v>
      </c>
      <c r="J17" s="13">
        <v>0</v>
      </c>
      <c r="K17" s="13">
        <v>0</v>
      </c>
      <c r="L17" s="15">
        <f t="shared" si="2"/>
        <v>0</v>
      </c>
      <c r="M17" s="16">
        <f t="shared" si="0"/>
        <v>0</v>
      </c>
      <c r="N17" s="17"/>
    </row>
    <row r="18" spans="1:14" x14ac:dyDescent="0.3">
      <c r="A18" s="8" t="s">
        <v>32</v>
      </c>
      <c r="B18" s="9" t="s">
        <v>33</v>
      </c>
      <c r="C18" s="10" t="s">
        <v>350</v>
      </c>
      <c r="D18" s="11">
        <v>1</v>
      </c>
      <c r="E18" s="12">
        <v>269.995</v>
      </c>
      <c r="F18" s="13">
        <v>0</v>
      </c>
      <c r="G18" s="13">
        <v>0</v>
      </c>
      <c r="H18" s="14">
        <v>44740</v>
      </c>
      <c r="I18" s="14" t="s">
        <v>18</v>
      </c>
      <c r="J18" s="13">
        <v>1</v>
      </c>
      <c r="K18" s="13">
        <f t="shared" si="1"/>
        <v>269.995</v>
      </c>
      <c r="L18" s="15">
        <f t="shared" si="2"/>
        <v>0</v>
      </c>
      <c r="M18" s="16">
        <f t="shared" si="0"/>
        <v>0</v>
      </c>
      <c r="N18" s="17"/>
    </row>
    <row r="19" spans="1:14" x14ac:dyDescent="0.3">
      <c r="A19" s="8" t="s">
        <v>34</v>
      </c>
      <c r="B19" s="9" t="s">
        <v>35</v>
      </c>
      <c r="C19" s="10" t="s">
        <v>172</v>
      </c>
      <c r="D19" s="11">
        <v>0</v>
      </c>
      <c r="E19" s="12">
        <v>0</v>
      </c>
      <c r="F19" s="13">
        <v>0</v>
      </c>
      <c r="G19" s="13">
        <v>0</v>
      </c>
      <c r="H19" s="14" t="s">
        <v>18</v>
      </c>
      <c r="I19" s="14" t="s">
        <v>18</v>
      </c>
      <c r="J19" s="13"/>
      <c r="K19" s="13">
        <v>0</v>
      </c>
      <c r="L19" s="15">
        <f t="shared" si="2"/>
        <v>0</v>
      </c>
      <c r="M19" s="16">
        <f t="shared" si="0"/>
        <v>0</v>
      </c>
      <c r="N19" s="17"/>
    </row>
    <row r="20" spans="1:14" x14ac:dyDescent="0.3">
      <c r="A20" s="8" t="s">
        <v>36</v>
      </c>
      <c r="B20" s="9" t="s">
        <v>37</v>
      </c>
      <c r="C20" s="10" t="s">
        <v>172</v>
      </c>
      <c r="D20" s="11">
        <v>0</v>
      </c>
      <c r="E20" s="12">
        <v>0</v>
      </c>
      <c r="F20" s="13">
        <v>0</v>
      </c>
      <c r="G20" s="13">
        <v>0</v>
      </c>
      <c r="H20" s="14" t="s">
        <v>18</v>
      </c>
      <c r="I20" s="14" t="s">
        <v>18</v>
      </c>
      <c r="J20" s="13">
        <v>0</v>
      </c>
      <c r="K20" s="13">
        <v>0</v>
      </c>
      <c r="L20" s="15">
        <f t="shared" si="2"/>
        <v>0</v>
      </c>
      <c r="M20" s="16">
        <f t="shared" si="0"/>
        <v>0</v>
      </c>
      <c r="N20" s="17"/>
    </row>
    <row r="21" spans="1:14" x14ac:dyDescent="0.3">
      <c r="A21" s="8" t="s">
        <v>38</v>
      </c>
      <c r="B21" s="9" t="s">
        <v>31</v>
      </c>
      <c r="C21" s="10" t="s">
        <v>350</v>
      </c>
      <c r="D21" s="11">
        <v>0</v>
      </c>
      <c r="E21" s="12">
        <v>0</v>
      </c>
      <c r="F21" s="13">
        <v>0</v>
      </c>
      <c r="G21" s="13">
        <v>0</v>
      </c>
      <c r="H21" s="14">
        <v>44613</v>
      </c>
      <c r="I21" s="14">
        <v>44613</v>
      </c>
      <c r="J21" s="13">
        <v>0</v>
      </c>
      <c r="K21" s="13">
        <v>0</v>
      </c>
      <c r="L21" s="15">
        <f t="shared" si="2"/>
        <v>0</v>
      </c>
      <c r="M21" s="16">
        <f t="shared" si="0"/>
        <v>0</v>
      </c>
      <c r="N21" s="17"/>
    </row>
    <row r="22" spans="1:14" x14ac:dyDescent="0.3">
      <c r="A22" s="8" t="s">
        <v>39</v>
      </c>
      <c r="B22" s="9" t="s">
        <v>33</v>
      </c>
      <c r="C22" s="10" t="s">
        <v>350</v>
      </c>
      <c r="D22" s="11">
        <v>0</v>
      </c>
      <c r="E22" s="12">
        <v>0</v>
      </c>
      <c r="F22" s="13">
        <v>0</v>
      </c>
      <c r="G22" s="13">
        <v>0</v>
      </c>
      <c r="H22" s="14">
        <v>44613</v>
      </c>
      <c r="I22" s="14">
        <v>44613</v>
      </c>
      <c r="J22" s="13">
        <v>0</v>
      </c>
      <c r="K22" s="13">
        <v>0</v>
      </c>
      <c r="L22" s="15">
        <v>0</v>
      </c>
      <c r="M22" s="16">
        <v>0</v>
      </c>
      <c r="N22" s="17" t="s">
        <v>40</v>
      </c>
    </row>
    <row r="23" spans="1:14" x14ac:dyDescent="0.3">
      <c r="A23" s="8" t="s">
        <v>469</v>
      </c>
      <c r="B23" s="9" t="s">
        <v>35</v>
      </c>
      <c r="C23" s="10" t="s">
        <v>350</v>
      </c>
      <c r="D23" s="11"/>
      <c r="E23" s="12"/>
      <c r="F23" s="13"/>
      <c r="G23" s="13"/>
      <c r="H23" s="14" t="s">
        <v>467</v>
      </c>
      <c r="I23" s="14" t="s">
        <v>467</v>
      </c>
      <c r="J23" s="13"/>
      <c r="K23" s="13"/>
      <c r="L23" s="15"/>
      <c r="M23" s="16"/>
      <c r="N23" s="17"/>
    </row>
    <row r="24" spans="1:14" x14ac:dyDescent="0.3">
      <c r="A24" s="8" t="s">
        <v>470</v>
      </c>
      <c r="B24" s="9" t="s">
        <v>37</v>
      </c>
      <c r="C24" s="10" t="s">
        <v>172</v>
      </c>
      <c r="D24" s="11"/>
      <c r="E24" s="12"/>
      <c r="F24" s="13"/>
      <c r="G24" s="13"/>
      <c r="H24" s="14" t="s">
        <v>467</v>
      </c>
      <c r="I24" s="14" t="s">
        <v>467</v>
      </c>
      <c r="J24" s="13"/>
      <c r="K24" s="13"/>
      <c r="L24" s="15"/>
      <c r="M24" s="16"/>
      <c r="N24" s="17"/>
    </row>
    <row r="25" spans="1:14" x14ac:dyDescent="0.3">
      <c r="A25" s="8" t="s">
        <v>471</v>
      </c>
      <c r="B25" s="9" t="s">
        <v>447</v>
      </c>
      <c r="C25" s="10" t="s">
        <v>350</v>
      </c>
      <c r="D25" s="11"/>
      <c r="E25" s="12"/>
      <c r="F25" s="13">
        <v>120</v>
      </c>
      <c r="G25" s="13">
        <v>17416.8</v>
      </c>
      <c r="H25" s="14" t="s">
        <v>467</v>
      </c>
      <c r="I25" s="14" t="s">
        <v>467</v>
      </c>
      <c r="J25" s="13">
        <v>120</v>
      </c>
      <c r="K25" s="13">
        <v>17416.8</v>
      </c>
      <c r="L25" s="16">
        <f t="shared" ref="L25:L44" si="3">+D25+F25-J25</f>
        <v>0</v>
      </c>
      <c r="M25" s="16">
        <f t="shared" ref="M25:M44" si="4">+E25+G25-K25</f>
        <v>0</v>
      </c>
      <c r="N25" s="17"/>
    </row>
    <row r="26" spans="1:14" x14ac:dyDescent="0.3">
      <c r="A26" s="8" t="s">
        <v>472</v>
      </c>
      <c r="B26" s="9" t="s">
        <v>448</v>
      </c>
      <c r="C26" s="10" t="s">
        <v>468</v>
      </c>
      <c r="D26" s="11"/>
      <c r="E26" s="12"/>
      <c r="F26" s="13">
        <v>120</v>
      </c>
      <c r="G26" s="13">
        <v>50268</v>
      </c>
      <c r="H26" s="14" t="s">
        <v>467</v>
      </c>
      <c r="I26" s="14" t="s">
        <v>467</v>
      </c>
      <c r="J26" s="13">
        <v>120</v>
      </c>
      <c r="K26" s="13">
        <v>50268</v>
      </c>
      <c r="L26" s="16">
        <f t="shared" si="3"/>
        <v>0</v>
      </c>
      <c r="M26" s="16">
        <f t="shared" si="4"/>
        <v>0</v>
      </c>
      <c r="N26" s="17"/>
    </row>
    <row r="27" spans="1:14" x14ac:dyDescent="0.3">
      <c r="A27" s="8" t="s">
        <v>473</v>
      </c>
      <c r="B27" s="9" t="s">
        <v>449</v>
      </c>
      <c r="C27" s="10" t="s">
        <v>350</v>
      </c>
      <c r="D27" s="11"/>
      <c r="E27" s="12"/>
      <c r="F27" s="13">
        <v>120</v>
      </c>
      <c r="G27" s="13">
        <v>20532</v>
      </c>
      <c r="H27" s="14" t="s">
        <v>467</v>
      </c>
      <c r="I27" s="14" t="s">
        <v>467</v>
      </c>
      <c r="J27" s="13">
        <v>120</v>
      </c>
      <c r="K27" s="13">
        <v>20532</v>
      </c>
      <c r="L27" s="16">
        <f t="shared" si="3"/>
        <v>0</v>
      </c>
      <c r="M27" s="16">
        <f t="shared" si="4"/>
        <v>0</v>
      </c>
      <c r="N27" s="17"/>
    </row>
    <row r="28" spans="1:14" x14ac:dyDescent="0.3">
      <c r="A28" s="8" t="s">
        <v>474</v>
      </c>
      <c r="B28" s="9" t="s">
        <v>450</v>
      </c>
      <c r="C28" s="10" t="s">
        <v>172</v>
      </c>
      <c r="D28" s="11"/>
      <c r="E28" s="12"/>
      <c r="F28" s="13">
        <v>120</v>
      </c>
      <c r="G28" s="13">
        <v>7080</v>
      </c>
      <c r="H28" s="14" t="s">
        <v>467</v>
      </c>
      <c r="I28" s="14" t="s">
        <v>467</v>
      </c>
      <c r="J28" s="13">
        <v>120</v>
      </c>
      <c r="K28" s="13">
        <v>7080</v>
      </c>
      <c r="L28" s="16">
        <f t="shared" si="3"/>
        <v>0</v>
      </c>
      <c r="M28" s="16">
        <f t="shared" si="4"/>
        <v>0</v>
      </c>
      <c r="N28" s="17"/>
    </row>
    <row r="29" spans="1:14" x14ac:dyDescent="0.3">
      <c r="A29" s="8" t="s">
        <v>475</v>
      </c>
      <c r="B29" s="9" t="s">
        <v>451</v>
      </c>
      <c r="C29" s="10" t="s">
        <v>468</v>
      </c>
      <c r="D29" s="11"/>
      <c r="E29" s="12"/>
      <c r="F29" s="13">
        <v>20</v>
      </c>
      <c r="G29" s="13">
        <v>3610.8</v>
      </c>
      <c r="H29" s="14" t="s">
        <v>467</v>
      </c>
      <c r="I29" s="14" t="s">
        <v>467</v>
      </c>
      <c r="J29" s="13"/>
      <c r="K29" s="13"/>
      <c r="L29" s="16">
        <f t="shared" si="3"/>
        <v>20</v>
      </c>
      <c r="M29" s="16">
        <f t="shared" si="4"/>
        <v>3610.8</v>
      </c>
      <c r="N29" s="17"/>
    </row>
    <row r="30" spans="1:14" x14ac:dyDescent="0.3">
      <c r="A30" s="8" t="s">
        <v>476</v>
      </c>
      <c r="B30" s="9" t="s">
        <v>452</v>
      </c>
      <c r="C30" s="10" t="s">
        <v>350</v>
      </c>
      <c r="D30" s="11"/>
      <c r="E30" s="12"/>
      <c r="F30" s="13">
        <v>20</v>
      </c>
      <c r="G30" s="13">
        <v>6000.06</v>
      </c>
      <c r="H30" s="14" t="s">
        <v>467</v>
      </c>
      <c r="I30" s="14" t="s">
        <v>467</v>
      </c>
      <c r="J30" s="13"/>
      <c r="K30" s="13"/>
      <c r="L30" s="16">
        <f t="shared" si="3"/>
        <v>20</v>
      </c>
      <c r="M30" s="16">
        <f t="shared" si="4"/>
        <v>6000.06</v>
      </c>
      <c r="N30" s="17"/>
    </row>
    <row r="31" spans="1:14" x14ac:dyDescent="0.3">
      <c r="A31" s="8" t="s">
        <v>477</v>
      </c>
      <c r="B31" s="9" t="s">
        <v>453</v>
      </c>
      <c r="C31" s="10" t="s">
        <v>350</v>
      </c>
      <c r="D31" s="11"/>
      <c r="E31" s="12"/>
      <c r="F31" s="13">
        <v>120</v>
      </c>
      <c r="G31" s="13">
        <v>14399030</v>
      </c>
      <c r="H31" s="14" t="s">
        <v>467</v>
      </c>
      <c r="I31" s="14" t="s">
        <v>467</v>
      </c>
      <c r="J31" s="13">
        <v>120</v>
      </c>
      <c r="K31" s="13">
        <v>14399030</v>
      </c>
      <c r="L31" s="16">
        <f t="shared" si="3"/>
        <v>0</v>
      </c>
      <c r="M31" s="16">
        <f t="shared" si="4"/>
        <v>0</v>
      </c>
      <c r="N31" s="17"/>
    </row>
    <row r="32" spans="1:14" x14ac:dyDescent="0.3">
      <c r="A32" s="8" t="s">
        <v>478</v>
      </c>
      <c r="B32" s="9" t="s">
        <v>454</v>
      </c>
      <c r="C32" s="10" t="s">
        <v>350</v>
      </c>
      <c r="D32" s="11"/>
      <c r="E32" s="12"/>
      <c r="F32" s="13">
        <v>120</v>
      </c>
      <c r="G32" s="13">
        <v>13174.7</v>
      </c>
      <c r="H32" s="14" t="s">
        <v>467</v>
      </c>
      <c r="I32" s="14" t="s">
        <v>467</v>
      </c>
      <c r="J32" s="13">
        <v>120</v>
      </c>
      <c r="K32" s="13">
        <v>13174.7</v>
      </c>
      <c r="L32" s="16">
        <f t="shared" si="3"/>
        <v>0</v>
      </c>
      <c r="M32" s="16">
        <f t="shared" si="4"/>
        <v>0</v>
      </c>
      <c r="N32" s="17"/>
    </row>
    <row r="33" spans="1:16" x14ac:dyDescent="0.3">
      <c r="A33" s="8" t="s">
        <v>479</v>
      </c>
      <c r="B33" s="9" t="s">
        <v>455</v>
      </c>
      <c r="C33" s="10" t="s">
        <v>350</v>
      </c>
      <c r="D33" s="11"/>
      <c r="E33" s="12"/>
      <c r="F33" s="13">
        <v>120</v>
      </c>
      <c r="G33" s="13">
        <v>21599.66</v>
      </c>
      <c r="H33" s="14" t="s">
        <v>467</v>
      </c>
      <c r="I33" s="14" t="s">
        <v>467</v>
      </c>
      <c r="J33" s="13">
        <v>120</v>
      </c>
      <c r="K33" s="13">
        <v>21599.66</v>
      </c>
      <c r="L33" s="16">
        <f t="shared" si="3"/>
        <v>0</v>
      </c>
      <c r="M33" s="16">
        <f t="shared" si="4"/>
        <v>0</v>
      </c>
      <c r="N33" s="17"/>
    </row>
    <row r="34" spans="1:16" x14ac:dyDescent="0.3">
      <c r="A34" s="8" t="s">
        <v>480</v>
      </c>
      <c r="B34" s="9" t="s">
        <v>456</v>
      </c>
      <c r="C34" s="10"/>
      <c r="D34" s="11"/>
      <c r="E34" s="12"/>
      <c r="F34" s="13">
        <v>120</v>
      </c>
      <c r="G34" s="13">
        <v>25488</v>
      </c>
      <c r="H34" s="14" t="s">
        <v>467</v>
      </c>
      <c r="I34" s="14" t="s">
        <v>467</v>
      </c>
      <c r="J34" s="13">
        <v>120</v>
      </c>
      <c r="K34" s="13">
        <v>25488</v>
      </c>
      <c r="L34" s="16">
        <f t="shared" si="3"/>
        <v>0</v>
      </c>
      <c r="M34" s="16">
        <f t="shared" si="4"/>
        <v>0</v>
      </c>
      <c r="N34" s="17"/>
    </row>
    <row r="35" spans="1:16" x14ac:dyDescent="0.3">
      <c r="A35" s="8" t="s">
        <v>481</v>
      </c>
      <c r="B35" s="9" t="s">
        <v>457</v>
      </c>
      <c r="C35" s="10" t="s">
        <v>350</v>
      </c>
      <c r="D35" s="11"/>
      <c r="E35" s="12"/>
      <c r="F35" s="13">
        <v>120</v>
      </c>
      <c r="G35" s="13">
        <v>60000.17</v>
      </c>
      <c r="H35" s="14" t="s">
        <v>467</v>
      </c>
      <c r="I35" s="14" t="s">
        <v>467</v>
      </c>
      <c r="J35" s="13">
        <v>120</v>
      </c>
      <c r="K35" s="13">
        <v>60000.17</v>
      </c>
      <c r="L35" s="16">
        <f t="shared" si="3"/>
        <v>0</v>
      </c>
      <c r="M35" s="16">
        <f t="shared" si="4"/>
        <v>0</v>
      </c>
      <c r="N35" s="17"/>
    </row>
    <row r="36" spans="1:16" x14ac:dyDescent="0.3">
      <c r="A36" s="8" t="s">
        <v>482</v>
      </c>
      <c r="B36" s="9" t="s">
        <v>458</v>
      </c>
      <c r="C36" s="10" t="s">
        <v>468</v>
      </c>
      <c r="D36" s="11"/>
      <c r="E36" s="12"/>
      <c r="F36" s="13">
        <v>120</v>
      </c>
      <c r="G36" s="13">
        <v>36000.379999999997</v>
      </c>
      <c r="H36" s="14" t="s">
        <v>467</v>
      </c>
      <c r="I36" s="14" t="s">
        <v>467</v>
      </c>
      <c r="J36" s="13">
        <v>120</v>
      </c>
      <c r="K36" s="13">
        <v>36000.379999999997</v>
      </c>
      <c r="L36" s="16">
        <f t="shared" si="3"/>
        <v>0</v>
      </c>
      <c r="M36" s="16">
        <f t="shared" si="4"/>
        <v>0</v>
      </c>
      <c r="N36" s="17"/>
    </row>
    <row r="37" spans="1:16" x14ac:dyDescent="0.3">
      <c r="A37" s="8" t="s">
        <v>483</v>
      </c>
      <c r="B37" s="9" t="s">
        <v>459</v>
      </c>
      <c r="C37" s="10" t="s">
        <v>468</v>
      </c>
      <c r="D37" s="11"/>
      <c r="E37" s="12"/>
      <c r="F37" s="13">
        <v>120</v>
      </c>
      <c r="G37" s="13">
        <v>64798.99</v>
      </c>
      <c r="H37" s="14" t="s">
        <v>467</v>
      </c>
      <c r="I37" s="14" t="s">
        <v>467</v>
      </c>
      <c r="J37" s="13">
        <v>120</v>
      </c>
      <c r="K37" s="13">
        <v>64798.99</v>
      </c>
      <c r="L37" s="16">
        <f t="shared" si="3"/>
        <v>0</v>
      </c>
      <c r="M37" s="16">
        <f t="shared" si="4"/>
        <v>0</v>
      </c>
      <c r="N37" s="17"/>
    </row>
    <row r="38" spans="1:16" ht="17.25" customHeight="1" x14ac:dyDescent="0.3">
      <c r="A38" s="8" t="s">
        <v>484</v>
      </c>
      <c r="B38" s="9" t="s">
        <v>460</v>
      </c>
      <c r="C38" s="10" t="s">
        <v>350</v>
      </c>
      <c r="D38" s="11"/>
      <c r="E38" s="12"/>
      <c r="F38" s="13">
        <v>120</v>
      </c>
      <c r="G38" s="13">
        <v>77997.94</v>
      </c>
      <c r="H38" s="14" t="s">
        <v>467</v>
      </c>
      <c r="I38" s="14" t="s">
        <v>467</v>
      </c>
      <c r="J38" s="13">
        <v>120</v>
      </c>
      <c r="K38" s="13">
        <v>77997.94</v>
      </c>
      <c r="L38" s="16">
        <f t="shared" si="3"/>
        <v>0</v>
      </c>
      <c r="M38" s="16">
        <f t="shared" si="4"/>
        <v>0</v>
      </c>
      <c r="N38" s="17"/>
    </row>
    <row r="39" spans="1:16" x14ac:dyDescent="0.3">
      <c r="A39" s="8" t="s">
        <v>485</v>
      </c>
      <c r="B39" s="9" t="s">
        <v>461</v>
      </c>
      <c r="C39" s="10" t="s">
        <v>350</v>
      </c>
      <c r="D39" s="11"/>
      <c r="E39" s="12"/>
      <c r="F39" s="13">
        <v>120</v>
      </c>
      <c r="G39" s="13">
        <v>59998.75</v>
      </c>
      <c r="H39" s="14" t="s">
        <v>467</v>
      </c>
      <c r="I39" s="14" t="s">
        <v>467</v>
      </c>
      <c r="J39" s="13">
        <v>120</v>
      </c>
      <c r="K39" s="13">
        <v>59998.75</v>
      </c>
      <c r="L39" s="16">
        <f t="shared" si="3"/>
        <v>0</v>
      </c>
      <c r="M39" s="16">
        <f t="shared" si="4"/>
        <v>0</v>
      </c>
      <c r="N39" s="17"/>
    </row>
    <row r="40" spans="1:16" x14ac:dyDescent="0.3">
      <c r="A40" s="8" t="s">
        <v>486</v>
      </c>
      <c r="B40" s="9" t="s">
        <v>462</v>
      </c>
      <c r="C40" s="10" t="s">
        <v>468</v>
      </c>
      <c r="D40" s="11"/>
      <c r="E40" s="12"/>
      <c r="F40" s="13">
        <v>120</v>
      </c>
      <c r="G40" s="13">
        <v>36000.379999999997</v>
      </c>
      <c r="H40" s="14" t="s">
        <v>467</v>
      </c>
      <c r="I40" s="14" t="s">
        <v>467</v>
      </c>
      <c r="J40" s="13">
        <v>120</v>
      </c>
      <c r="K40" s="13">
        <v>36000.379999999997</v>
      </c>
      <c r="L40" s="16">
        <f t="shared" si="3"/>
        <v>0</v>
      </c>
      <c r="M40" s="16">
        <f t="shared" si="4"/>
        <v>0</v>
      </c>
      <c r="N40" s="17"/>
    </row>
    <row r="41" spans="1:16" x14ac:dyDescent="0.3">
      <c r="A41" s="8" t="s">
        <v>487</v>
      </c>
      <c r="B41" s="9" t="s">
        <v>463</v>
      </c>
      <c r="C41" s="10" t="s">
        <v>468</v>
      </c>
      <c r="D41" s="11"/>
      <c r="E41" s="12"/>
      <c r="F41" s="13">
        <v>120</v>
      </c>
      <c r="G41" s="13">
        <v>36000.379999999997</v>
      </c>
      <c r="H41" s="14" t="s">
        <v>467</v>
      </c>
      <c r="I41" s="14" t="s">
        <v>467</v>
      </c>
      <c r="J41" s="13">
        <v>120</v>
      </c>
      <c r="K41" s="13">
        <v>36000.379999999997</v>
      </c>
      <c r="L41" s="16">
        <f t="shared" si="3"/>
        <v>0</v>
      </c>
      <c r="M41" s="16">
        <f t="shared" si="4"/>
        <v>0</v>
      </c>
      <c r="N41" s="17"/>
    </row>
    <row r="42" spans="1:16" x14ac:dyDescent="0.3">
      <c r="A42" s="8" t="s">
        <v>488</v>
      </c>
      <c r="B42" s="9" t="s">
        <v>464</v>
      </c>
      <c r="C42" s="10" t="s">
        <v>468</v>
      </c>
      <c r="D42" s="11"/>
      <c r="E42" s="12"/>
      <c r="F42" s="13">
        <v>120</v>
      </c>
      <c r="G42" s="13">
        <v>21240</v>
      </c>
      <c r="H42" s="14" t="s">
        <v>467</v>
      </c>
      <c r="I42" s="14" t="s">
        <v>467</v>
      </c>
      <c r="J42" s="13">
        <v>120</v>
      </c>
      <c r="K42" s="13">
        <v>21240</v>
      </c>
      <c r="L42" s="16">
        <f t="shared" si="3"/>
        <v>0</v>
      </c>
      <c r="M42" s="16">
        <f t="shared" si="4"/>
        <v>0</v>
      </c>
      <c r="N42" s="17"/>
    </row>
    <row r="43" spans="1:16" x14ac:dyDescent="0.3">
      <c r="A43" s="8" t="s">
        <v>489</v>
      </c>
      <c r="B43" s="9" t="s">
        <v>465</v>
      </c>
      <c r="C43" s="10" t="s">
        <v>468</v>
      </c>
      <c r="D43" s="11"/>
      <c r="E43" s="12"/>
      <c r="F43" s="13">
        <v>20</v>
      </c>
      <c r="G43" s="13">
        <v>6726</v>
      </c>
      <c r="H43" s="14" t="s">
        <v>467</v>
      </c>
      <c r="I43" s="14" t="s">
        <v>467</v>
      </c>
      <c r="J43" s="13">
        <v>0</v>
      </c>
      <c r="K43" s="13">
        <v>0</v>
      </c>
      <c r="L43" s="16"/>
      <c r="M43" s="16">
        <f t="shared" si="4"/>
        <v>6726</v>
      </c>
      <c r="N43" s="17"/>
    </row>
    <row r="44" spans="1:16" x14ac:dyDescent="0.3">
      <c r="A44" s="8" t="s">
        <v>490</v>
      </c>
      <c r="B44" s="9" t="s">
        <v>466</v>
      </c>
      <c r="C44" s="10"/>
      <c r="D44" s="18"/>
      <c r="E44" s="12"/>
      <c r="F44" s="13">
        <v>120</v>
      </c>
      <c r="G44" s="13">
        <v>72000.77</v>
      </c>
      <c r="H44" s="14" t="s">
        <v>467</v>
      </c>
      <c r="I44" s="14" t="s">
        <v>467</v>
      </c>
      <c r="J44" s="13">
        <v>120</v>
      </c>
      <c r="K44" s="13">
        <v>72000.77</v>
      </c>
      <c r="L44" s="16">
        <f t="shared" si="3"/>
        <v>0</v>
      </c>
      <c r="M44" s="16">
        <f t="shared" si="4"/>
        <v>0</v>
      </c>
      <c r="N44" s="17"/>
    </row>
    <row r="45" spans="1:16" x14ac:dyDescent="0.3">
      <c r="A45" s="143" t="s">
        <v>41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9">
        <f>SUM(M11:M44)</f>
        <v>27339.651558441561</v>
      </c>
      <c r="N45" s="20"/>
      <c r="P45" s="124"/>
    </row>
    <row r="46" spans="1:16" x14ac:dyDescent="0.3">
      <c r="A46" s="7"/>
      <c r="B46" s="7"/>
      <c r="C46" s="7"/>
      <c r="D46" s="7"/>
      <c r="E46" s="21"/>
      <c r="F46" s="7"/>
      <c r="G46" s="7"/>
      <c r="H46" s="7"/>
      <c r="I46" s="7"/>
      <c r="J46" s="7"/>
      <c r="K46" s="7"/>
      <c r="L46" s="7"/>
      <c r="M46" s="7"/>
      <c r="N46" s="7"/>
      <c r="P46" s="120"/>
    </row>
    <row r="47" spans="1:16" x14ac:dyDescent="0.3">
      <c r="A47" s="140" t="s">
        <v>42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2"/>
    </row>
    <row r="48" spans="1:16" x14ac:dyDescent="0.3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4"/>
    </row>
    <row r="49" spans="1:14" x14ac:dyDescent="0.3">
      <c r="A49" s="8" t="s">
        <v>354</v>
      </c>
      <c r="B49" s="9" t="s">
        <v>401</v>
      </c>
      <c r="C49" s="10" t="s">
        <v>172</v>
      </c>
      <c r="D49" s="15">
        <v>299</v>
      </c>
      <c r="E49" s="15">
        <v>0</v>
      </c>
      <c r="F49" s="15">
        <v>0</v>
      </c>
      <c r="G49" s="15">
        <v>299</v>
      </c>
      <c r="H49" s="136">
        <v>44631</v>
      </c>
      <c r="I49" s="136">
        <v>44631</v>
      </c>
      <c r="J49" s="15">
        <v>1</v>
      </c>
      <c r="K49" s="15">
        <v>299</v>
      </c>
      <c r="L49" s="15">
        <f t="shared" ref="L49:M73" si="5">+D49+F49-J49</f>
        <v>298</v>
      </c>
      <c r="M49" s="15">
        <f t="shared" si="5"/>
        <v>0</v>
      </c>
      <c r="N49" s="17" t="s">
        <v>19</v>
      </c>
    </row>
    <row r="50" spans="1:14" x14ac:dyDescent="0.3">
      <c r="A50" s="8" t="s">
        <v>355</v>
      </c>
      <c r="B50" s="9" t="s">
        <v>43</v>
      </c>
      <c r="C50" s="10" t="s">
        <v>172</v>
      </c>
      <c r="D50" s="15">
        <v>1680</v>
      </c>
      <c r="E50" s="15">
        <v>0</v>
      </c>
      <c r="F50" s="15">
        <v>0</v>
      </c>
      <c r="G50" s="15">
        <v>1680</v>
      </c>
      <c r="H50" s="136">
        <v>44631</v>
      </c>
      <c r="I50" s="136">
        <v>44631</v>
      </c>
      <c r="J50" s="15">
        <v>24</v>
      </c>
      <c r="K50" s="15">
        <v>1680</v>
      </c>
      <c r="L50" s="15">
        <f t="shared" si="5"/>
        <v>1656</v>
      </c>
      <c r="M50" s="15">
        <f t="shared" si="5"/>
        <v>0</v>
      </c>
      <c r="N50" s="17"/>
    </row>
    <row r="51" spans="1:14" x14ac:dyDescent="0.3">
      <c r="A51" s="8" t="s">
        <v>356</v>
      </c>
      <c r="B51" s="9" t="s">
        <v>402</v>
      </c>
      <c r="C51" s="10" t="s">
        <v>172</v>
      </c>
      <c r="D51" s="15">
        <v>1053</v>
      </c>
      <c r="E51" s="15">
        <v>0</v>
      </c>
      <c r="F51" s="15">
        <v>0</v>
      </c>
      <c r="G51" s="15">
        <v>1053</v>
      </c>
      <c r="H51" s="136">
        <v>44631</v>
      </c>
      <c r="I51" s="136">
        <v>44631</v>
      </c>
      <c r="J51" s="15">
        <v>12</v>
      </c>
      <c r="K51" s="15">
        <v>1053</v>
      </c>
      <c r="L51" s="15">
        <f t="shared" si="5"/>
        <v>1041</v>
      </c>
      <c r="M51" s="15">
        <f t="shared" si="5"/>
        <v>0</v>
      </c>
      <c r="N51" s="17" t="s">
        <v>19</v>
      </c>
    </row>
    <row r="52" spans="1:14" x14ac:dyDescent="0.3">
      <c r="A52" s="8" t="s">
        <v>357</v>
      </c>
      <c r="B52" s="9" t="s">
        <v>403</v>
      </c>
      <c r="C52" s="10" t="s">
        <v>172</v>
      </c>
      <c r="D52" s="15">
        <v>3780</v>
      </c>
      <c r="E52" s="15">
        <v>0</v>
      </c>
      <c r="F52" s="15">
        <v>0</v>
      </c>
      <c r="G52" s="15">
        <v>3780</v>
      </c>
      <c r="H52" s="136">
        <v>44631</v>
      </c>
      <c r="I52" s="136">
        <v>44631</v>
      </c>
      <c r="J52" s="15">
        <v>1</v>
      </c>
      <c r="K52" s="15">
        <v>3780</v>
      </c>
      <c r="L52" s="15">
        <f t="shared" si="5"/>
        <v>3779</v>
      </c>
      <c r="M52" s="15">
        <f t="shared" si="5"/>
        <v>0</v>
      </c>
      <c r="N52" s="17"/>
    </row>
    <row r="53" spans="1:14" x14ac:dyDescent="0.3">
      <c r="A53" s="8" t="s">
        <v>358</v>
      </c>
      <c r="B53" s="9" t="s">
        <v>404</v>
      </c>
      <c r="C53" s="10" t="s">
        <v>172</v>
      </c>
      <c r="D53" s="15">
        <v>5070</v>
      </c>
      <c r="E53" s="15">
        <v>0</v>
      </c>
      <c r="F53" s="15">
        <v>0</v>
      </c>
      <c r="G53" s="15">
        <v>5070</v>
      </c>
      <c r="H53" s="136">
        <v>44631</v>
      </c>
      <c r="I53" s="136">
        <v>44631</v>
      </c>
      <c r="J53" s="15">
        <v>2</v>
      </c>
      <c r="K53" s="15">
        <v>5070</v>
      </c>
      <c r="L53" s="15">
        <f t="shared" si="5"/>
        <v>5068</v>
      </c>
      <c r="M53" s="15">
        <f t="shared" si="5"/>
        <v>0</v>
      </c>
      <c r="N53" s="17"/>
    </row>
    <row r="54" spans="1:14" x14ac:dyDescent="0.3">
      <c r="A54" s="8" t="s">
        <v>359</v>
      </c>
      <c r="B54" s="9" t="s">
        <v>405</v>
      </c>
      <c r="C54" s="10" t="s">
        <v>172</v>
      </c>
      <c r="D54" s="15">
        <v>3597</v>
      </c>
      <c r="E54" s="15">
        <v>0</v>
      </c>
      <c r="F54" s="15">
        <v>0</v>
      </c>
      <c r="G54" s="15">
        <v>3597</v>
      </c>
      <c r="H54" s="136">
        <v>44631</v>
      </c>
      <c r="I54" s="136">
        <v>44631</v>
      </c>
      <c r="J54" s="15">
        <v>12</v>
      </c>
      <c r="K54" s="15">
        <v>3597</v>
      </c>
      <c r="L54" s="15">
        <f t="shared" si="5"/>
        <v>3585</v>
      </c>
      <c r="M54" s="15">
        <f t="shared" si="5"/>
        <v>0</v>
      </c>
      <c r="N54" s="17"/>
    </row>
    <row r="55" spans="1:14" x14ac:dyDescent="0.3">
      <c r="A55" s="8" t="s">
        <v>360</v>
      </c>
      <c r="B55" s="9" t="s">
        <v>406</v>
      </c>
      <c r="C55" s="10" t="s">
        <v>172</v>
      </c>
      <c r="D55" s="15">
        <v>1180</v>
      </c>
      <c r="E55" s="15">
        <v>0</v>
      </c>
      <c r="F55" s="15">
        <v>0</v>
      </c>
      <c r="G55" s="15">
        <v>1180</v>
      </c>
      <c r="H55" s="136">
        <v>44631</v>
      </c>
      <c r="I55" s="136">
        <v>44631</v>
      </c>
      <c r="J55" s="15">
        <v>1</v>
      </c>
      <c r="K55" s="15">
        <v>1180</v>
      </c>
      <c r="L55" s="15">
        <f t="shared" si="5"/>
        <v>1179</v>
      </c>
      <c r="M55" s="15">
        <f t="shared" si="5"/>
        <v>0</v>
      </c>
      <c r="N55" s="17"/>
    </row>
    <row r="56" spans="1:14" x14ac:dyDescent="0.3">
      <c r="A56" s="8" t="s">
        <v>361</v>
      </c>
      <c r="B56" s="9" t="s">
        <v>407</v>
      </c>
      <c r="C56" s="10" t="s">
        <v>172</v>
      </c>
      <c r="D56" s="15">
        <v>3597</v>
      </c>
      <c r="E56" s="15">
        <v>0</v>
      </c>
      <c r="F56" s="15">
        <v>0</v>
      </c>
      <c r="G56" s="15">
        <v>3597</v>
      </c>
      <c r="H56" s="136">
        <v>44631</v>
      </c>
      <c r="I56" s="136">
        <v>44631</v>
      </c>
      <c r="J56" s="15">
        <v>12</v>
      </c>
      <c r="K56" s="15">
        <v>3597</v>
      </c>
      <c r="L56" s="15">
        <f t="shared" si="5"/>
        <v>3585</v>
      </c>
      <c r="M56" s="15">
        <f t="shared" si="5"/>
        <v>0</v>
      </c>
      <c r="N56" s="17"/>
    </row>
    <row r="57" spans="1:14" x14ac:dyDescent="0.3">
      <c r="A57" s="8" t="s">
        <v>362</v>
      </c>
      <c r="B57" s="9" t="s">
        <v>408</v>
      </c>
      <c r="C57" s="10" t="s">
        <v>172</v>
      </c>
      <c r="D57" s="15">
        <v>488</v>
      </c>
      <c r="E57" s="15">
        <v>0</v>
      </c>
      <c r="F57" s="15">
        <v>0</v>
      </c>
      <c r="G57" s="15">
        <v>488</v>
      </c>
      <c r="H57" s="136">
        <v>44631</v>
      </c>
      <c r="I57" s="136">
        <v>44631</v>
      </c>
      <c r="J57" s="15">
        <v>1</v>
      </c>
      <c r="K57" s="15">
        <v>488</v>
      </c>
      <c r="L57" s="15">
        <f t="shared" si="5"/>
        <v>487</v>
      </c>
      <c r="M57" s="15">
        <f t="shared" si="5"/>
        <v>0</v>
      </c>
      <c r="N57" s="17"/>
    </row>
    <row r="58" spans="1:14" x14ac:dyDescent="0.3">
      <c r="A58" s="8" t="s">
        <v>363</v>
      </c>
      <c r="B58" s="9" t="s">
        <v>409</v>
      </c>
      <c r="C58" s="10" t="s">
        <v>172</v>
      </c>
      <c r="D58" s="15">
        <v>1024</v>
      </c>
      <c r="E58" s="15">
        <v>0</v>
      </c>
      <c r="F58" s="15">
        <v>0</v>
      </c>
      <c r="G58" s="15">
        <v>1024</v>
      </c>
      <c r="H58" s="136">
        <v>44631</v>
      </c>
      <c r="I58" s="136">
        <v>44631</v>
      </c>
      <c r="J58" s="15">
        <v>2</v>
      </c>
      <c r="K58" s="15">
        <v>1024</v>
      </c>
      <c r="L58" s="15">
        <f t="shared" si="5"/>
        <v>1022</v>
      </c>
      <c r="M58" s="15">
        <f t="shared" si="5"/>
        <v>0</v>
      </c>
      <c r="N58" s="17"/>
    </row>
    <row r="59" spans="1:14" x14ac:dyDescent="0.3">
      <c r="A59" s="8" t="s">
        <v>364</v>
      </c>
      <c r="B59" s="9" t="s">
        <v>410</v>
      </c>
      <c r="C59" s="10" t="s">
        <v>172</v>
      </c>
      <c r="D59" s="15">
        <v>567</v>
      </c>
      <c r="E59" s="15">
        <v>0</v>
      </c>
      <c r="F59" s="15">
        <v>0</v>
      </c>
      <c r="G59" s="15">
        <v>567</v>
      </c>
      <c r="H59" s="136">
        <v>44631</v>
      </c>
      <c r="I59" s="136">
        <v>44631</v>
      </c>
      <c r="J59" s="15">
        <v>1</v>
      </c>
      <c r="K59" s="15">
        <v>567</v>
      </c>
      <c r="L59" s="15">
        <f t="shared" si="5"/>
        <v>566</v>
      </c>
      <c r="M59" s="15">
        <f t="shared" si="5"/>
        <v>0</v>
      </c>
      <c r="N59" s="17"/>
    </row>
    <row r="60" spans="1:14" x14ac:dyDescent="0.3">
      <c r="A60" s="8" t="s">
        <v>414</v>
      </c>
      <c r="B60" s="9" t="s">
        <v>408</v>
      </c>
      <c r="C60" s="10" t="s">
        <v>172</v>
      </c>
      <c r="D60" s="15">
        <v>488</v>
      </c>
      <c r="E60" s="15">
        <v>0</v>
      </c>
      <c r="F60" s="15">
        <v>0</v>
      </c>
      <c r="G60" s="15">
        <v>488</v>
      </c>
      <c r="H60" s="136">
        <v>44631</v>
      </c>
      <c r="I60" s="136">
        <v>44631</v>
      </c>
      <c r="J60" s="15">
        <v>1</v>
      </c>
      <c r="K60" s="15">
        <v>488</v>
      </c>
      <c r="L60" s="15">
        <f t="shared" si="5"/>
        <v>487</v>
      </c>
      <c r="M60" s="15">
        <f t="shared" si="5"/>
        <v>0</v>
      </c>
      <c r="N60" s="17"/>
    </row>
    <row r="61" spans="1:14" x14ac:dyDescent="0.3">
      <c r="A61" s="8" t="s">
        <v>415</v>
      </c>
      <c r="B61" s="9" t="s">
        <v>411</v>
      </c>
      <c r="C61" s="10" t="s">
        <v>172</v>
      </c>
      <c r="D61" s="15">
        <v>3115</v>
      </c>
      <c r="E61" s="15">
        <v>0</v>
      </c>
      <c r="F61" s="15">
        <v>0</v>
      </c>
      <c r="G61" s="15">
        <v>3115</v>
      </c>
      <c r="H61" s="136">
        <v>44631</v>
      </c>
      <c r="I61" s="136">
        <v>44631</v>
      </c>
      <c r="J61" s="15">
        <v>1</v>
      </c>
      <c r="K61" s="15">
        <v>3115</v>
      </c>
      <c r="L61" s="15">
        <f t="shared" si="5"/>
        <v>3114</v>
      </c>
      <c r="M61" s="15">
        <f t="shared" si="5"/>
        <v>0</v>
      </c>
      <c r="N61" s="17"/>
    </row>
    <row r="62" spans="1:14" x14ac:dyDescent="0.3">
      <c r="A62" s="8" t="s">
        <v>416</v>
      </c>
      <c r="B62" s="9" t="s">
        <v>412</v>
      </c>
      <c r="C62" s="10" t="s">
        <v>172</v>
      </c>
      <c r="D62" s="15">
        <v>236</v>
      </c>
      <c r="E62" s="15">
        <v>0</v>
      </c>
      <c r="F62" s="15">
        <v>0</v>
      </c>
      <c r="G62" s="15">
        <v>236</v>
      </c>
      <c r="H62" s="136">
        <v>44631</v>
      </c>
      <c r="I62" s="136">
        <v>44631</v>
      </c>
      <c r="J62" s="15">
        <v>1</v>
      </c>
      <c r="K62" s="15">
        <v>236</v>
      </c>
      <c r="L62" s="15">
        <f t="shared" si="5"/>
        <v>235</v>
      </c>
      <c r="M62" s="15">
        <f t="shared" si="5"/>
        <v>0</v>
      </c>
      <c r="N62" s="17"/>
    </row>
    <row r="63" spans="1:14" x14ac:dyDescent="0.3">
      <c r="A63" s="8" t="s">
        <v>417</v>
      </c>
      <c r="B63" s="9" t="s">
        <v>413</v>
      </c>
      <c r="C63" s="10" t="s">
        <v>172</v>
      </c>
      <c r="D63" s="15">
        <v>1820</v>
      </c>
      <c r="E63" s="15">
        <v>0</v>
      </c>
      <c r="F63" s="15">
        <v>0</v>
      </c>
      <c r="G63" s="15">
        <v>1820</v>
      </c>
      <c r="H63" s="136">
        <v>44631</v>
      </c>
      <c r="I63" s="136">
        <v>44631</v>
      </c>
      <c r="J63" s="15">
        <v>1</v>
      </c>
      <c r="K63" s="15">
        <v>1820</v>
      </c>
      <c r="L63" s="15">
        <f t="shared" si="5"/>
        <v>1819</v>
      </c>
      <c r="M63" s="15">
        <f t="shared" si="5"/>
        <v>0</v>
      </c>
      <c r="N63" s="17"/>
    </row>
    <row r="64" spans="1:14" x14ac:dyDescent="0.3">
      <c r="A64" s="8" t="s">
        <v>418</v>
      </c>
      <c r="B64" s="9" t="s">
        <v>44</v>
      </c>
      <c r="C64" s="10" t="s">
        <v>172</v>
      </c>
      <c r="D64" s="15"/>
      <c r="E64" s="15">
        <v>0</v>
      </c>
      <c r="F64" s="15">
        <v>0</v>
      </c>
      <c r="G64" s="15">
        <v>0</v>
      </c>
      <c r="H64" s="136">
        <v>44631</v>
      </c>
      <c r="I64" s="136">
        <v>44631</v>
      </c>
      <c r="J64" s="15">
        <v>0</v>
      </c>
      <c r="K64" s="15"/>
      <c r="L64" s="15">
        <f t="shared" si="5"/>
        <v>0</v>
      </c>
      <c r="M64" s="15">
        <f t="shared" si="5"/>
        <v>0</v>
      </c>
      <c r="N64" s="17"/>
    </row>
    <row r="65" spans="1:14" x14ac:dyDescent="0.3">
      <c r="A65" s="8" t="s">
        <v>419</v>
      </c>
      <c r="B65" s="9" t="s">
        <v>45</v>
      </c>
      <c r="C65" s="10" t="s">
        <v>172</v>
      </c>
      <c r="D65" s="15"/>
      <c r="E65" s="15">
        <v>0</v>
      </c>
      <c r="F65" s="15">
        <v>0</v>
      </c>
      <c r="G65" s="15">
        <v>0</v>
      </c>
      <c r="H65" s="136">
        <v>44631</v>
      </c>
      <c r="I65" s="136">
        <v>44631</v>
      </c>
      <c r="J65" s="15">
        <v>0</v>
      </c>
      <c r="K65" s="15"/>
      <c r="L65" s="15">
        <f t="shared" si="5"/>
        <v>0</v>
      </c>
      <c r="M65" s="15">
        <f t="shared" si="5"/>
        <v>0</v>
      </c>
      <c r="N65" s="17"/>
    </row>
    <row r="66" spans="1:14" x14ac:dyDescent="0.3">
      <c r="A66" s="8" t="s">
        <v>420</v>
      </c>
      <c r="B66" s="9" t="s">
        <v>46</v>
      </c>
      <c r="C66" s="10" t="s">
        <v>172</v>
      </c>
      <c r="D66" s="15"/>
      <c r="E66" s="15">
        <v>0</v>
      </c>
      <c r="F66" s="15">
        <v>0</v>
      </c>
      <c r="G66" s="15">
        <v>0</v>
      </c>
      <c r="H66" s="136">
        <v>44631</v>
      </c>
      <c r="I66" s="136">
        <v>44631</v>
      </c>
      <c r="J66" s="15">
        <v>0</v>
      </c>
      <c r="K66" s="15"/>
      <c r="L66" s="15">
        <f t="shared" si="5"/>
        <v>0</v>
      </c>
      <c r="M66" s="15">
        <f t="shared" si="5"/>
        <v>0</v>
      </c>
      <c r="N66" s="17"/>
    </row>
    <row r="67" spans="1:14" x14ac:dyDescent="0.3">
      <c r="A67" s="8" t="s">
        <v>421</v>
      </c>
      <c r="B67" s="9" t="s">
        <v>47</v>
      </c>
      <c r="C67" s="10" t="s">
        <v>172</v>
      </c>
      <c r="D67" s="15"/>
      <c r="E67" s="15">
        <v>0</v>
      </c>
      <c r="F67" s="15">
        <v>0</v>
      </c>
      <c r="G67" s="15">
        <v>0</v>
      </c>
      <c r="H67" s="136">
        <v>44631</v>
      </c>
      <c r="I67" s="136">
        <v>44631</v>
      </c>
      <c r="J67" s="15">
        <v>0</v>
      </c>
      <c r="K67" s="15"/>
      <c r="L67" s="15">
        <f t="shared" si="5"/>
        <v>0</v>
      </c>
      <c r="M67" s="15">
        <f t="shared" si="5"/>
        <v>0</v>
      </c>
      <c r="N67" s="17"/>
    </row>
    <row r="68" spans="1:14" x14ac:dyDescent="0.3">
      <c r="A68" s="8" t="s">
        <v>422</v>
      </c>
      <c r="B68" s="9" t="s">
        <v>48</v>
      </c>
      <c r="C68" s="10" t="s">
        <v>172</v>
      </c>
      <c r="D68" s="15"/>
      <c r="E68" s="15">
        <v>0</v>
      </c>
      <c r="F68" s="15">
        <v>0</v>
      </c>
      <c r="G68" s="15">
        <v>0</v>
      </c>
      <c r="H68" s="136">
        <v>44631</v>
      </c>
      <c r="I68" s="136">
        <v>44631</v>
      </c>
      <c r="J68" s="15">
        <v>0</v>
      </c>
      <c r="K68" s="15"/>
      <c r="L68" s="15">
        <f t="shared" si="5"/>
        <v>0</v>
      </c>
      <c r="M68" s="15">
        <f t="shared" si="5"/>
        <v>0</v>
      </c>
      <c r="N68" s="17"/>
    </row>
    <row r="69" spans="1:14" x14ac:dyDescent="0.3">
      <c r="A69" s="8" t="s">
        <v>423</v>
      </c>
      <c r="B69" s="9" t="s">
        <v>49</v>
      </c>
      <c r="C69" s="10" t="s">
        <v>172</v>
      </c>
      <c r="D69" s="15"/>
      <c r="E69" s="15">
        <v>0</v>
      </c>
      <c r="F69" s="15">
        <v>0</v>
      </c>
      <c r="G69" s="15">
        <v>0</v>
      </c>
      <c r="H69" s="136">
        <v>44631</v>
      </c>
      <c r="I69" s="136">
        <v>44631</v>
      </c>
      <c r="J69" s="15">
        <v>0</v>
      </c>
      <c r="K69" s="15"/>
      <c r="L69" s="15">
        <f t="shared" si="5"/>
        <v>0</v>
      </c>
      <c r="M69" s="15">
        <f t="shared" si="5"/>
        <v>0</v>
      </c>
      <c r="N69" s="17"/>
    </row>
    <row r="70" spans="1:14" x14ac:dyDescent="0.3">
      <c r="A70" s="8" t="s">
        <v>424</v>
      </c>
      <c r="B70" s="9" t="s">
        <v>50</v>
      </c>
      <c r="C70" s="10" t="s">
        <v>172</v>
      </c>
      <c r="D70" s="15"/>
      <c r="E70" s="15">
        <v>0</v>
      </c>
      <c r="F70" s="15">
        <v>0</v>
      </c>
      <c r="G70" s="15">
        <v>0</v>
      </c>
      <c r="H70" s="136">
        <v>44631</v>
      </c>
      <c r="I70" s="136">
        <v>44631</v>
      </c>
      <c r="J70" s="15">
        <v>0</v>
      </c>
      <c r="K70" s="15"/>
      <c r="L70" s="15">
        <f t="shared" si="5"/>
        <v>0</v>
      </c>
      <c r="M70" s="15">
        <f t="shared" si="5"/>
        <v>0</v>
      </c>
      <c r="N70" s="17"/>
    </row>
    <row r="71" spans="1:14" x14ac:dyDescent="0.3">
      <c r="A71" s="8" t="s">
        <v>425</v>
      </c>
      <c r="B71" s="9" t="s">
        <v>51</v>
      </c>
      <c r="C71" s="10" t="s">
        <v>172</v>
      </c>
      <c r="D71" s="15"/>
      <c r="E71" s="15">
        <v>0</v>
      </c>
      <c r="F71" s="15">
        <v>0</v>
      </c>
      <c r="G71" s="15">
        <v>0</v>
      </c>
      <c r="H71" s="136">
        <v>44631</v>
      </c>
      <c r="I71" s="136">
        <v>44631</v>
      </c>
      <c r="J71" s="15">
        <v>0</v>
      </c>
      <c r="K71" s="15"/>
      <c r="L71" s="15">
        <f t="shared" si="5"/>
        <v>0</v>
      </c>
      <c r="M71" s="15">
        <f t="shared" si="5"/>
        <v>0</v>
      </c>
      <c r="N71" s="17"/>
    </row>
    <row r="72" spans="1:14" x14ac:dyDescent="0.3">
      <c r="A72" s="8" t="s">
        <v>426</v>
      </c>
      <c r="B72" s="9" t="s">
        <v>52</v>
      </c>
      <c r="C72" s="10" t="s">
        <v>172</v>
      </c>
      <c r="D72" s="15"/>
      <c r="E72" s="15">
        <v>0</v>
      </c>
      <c r="F72" s="15">
        <v>0</v>
      </c>
      <c r="G72" s="15">
        <v>0</v>
      </c>
      <c r="H72" s="136">
        <v>44631</v>
      </c>
      <c r="I72" s="136">
        <v>44631</v>
      </c>
      <c r="J72" s="15">
        <v>0</v>
      </c>
      <c r="K72" s="15"/>
      <c r="L72" s="15">
        <f t="shared" si="5"/>
        <v>0</v>
      </c>
      <c r="M72" s="15">
        <f t="shared" si="5"/>
        <v>0</v>
      </c>
      <c r="N72" s="17"/>
    </row>
    <row r="73" spans="1:14" x14ac:dyDescent="0.3">
      <c r="A73" s="8" t="s">
        <v>427</v>
      </c>
      <c r="B73" s="9" t="s">
        <v>53</v>
      </c>
      <c r="C73" s="10" t="s">
        <v>172</v>
      </c>
      <c r="D73" s="15"/>
      <c r="E73" s="15">
        <v>0</v>
      </c>
      <c r="F73" s="15">
        <v>0</v>
      </c>
      <c r="G73" s="15">
        <v>0</v>
      </c>
      <c r="H73" s="136">
        <v>44631</v>
      </c>
      <c r="I73" s="136">
        <v>44631</v>
      </c>
      <c r="J73" s="15">
        <v>0</v>
      </c>
      <c r="K73" s="15"/>
      <c r="L73" s="15">
        <f t="shared" si="5"/>
        <v>0</v>
      </c>
      <c r="M73" s="15">
        <f t="shared" si="5"/>
        <v>0</v>
      </c>
      <c r="N73" s="17" t="s">
        <v>40</v>
      </c>
    </row>
    <row r="74" spans="1:14" x14ac:dyDescent="0.3">
      <c r="A74" s="143" t="s">
        <v>41</v>
      </c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9">
        <f>SUM(M49:M73)</f>
        <v>0</v>
      </c>
      <c r="N74" s="20"/>
    </row>
    <row r="75" spans="1:14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s="25" customFormat="1" ht="21.9" customHeight="1" x14ac:dyDescent="0.3">
      <c r="A77" s="152" t="s">
        <v>55</v>
      </c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</row>
    <row r="78" spans="1:14" s="31" customFormat="1" ht="18.75" customHeight="1" x14ac:dyDescent="0.3">
      <c r="A78" s="26"/>
      <c r="B78" s="27" t="s">
        <v>492</v>
      </c>
      <c r="C78" s="121"/>
      <c r="D78" s="29"/>
      <c r="E78" s="29"/>
      <c r="F78" s="29">
        <v>2</v>
      </c>
      <c r="G78" s="29">
        <v>1489.63</v>
      </c>
      <c r="H78" s="30" t="s">
        <v>491</v>
      </c>
      <c r="I78" s="30" t="s">
        <v>491</v>
      </c>
      <c r="J78" s="29">
        <v>2</v>
      </c>
      <c r="K78" s="29">
        <v>1489.63</v>
      </c>
      <c r="L78" s="15">
        <f t="shared" ref="L78:M93" si="6">+D78+F78-J78</f>
        <v>0</v>
      </c>
      <c r="M78" s="15">
        <v>0</v>
      </c>
      <c r="N78" s="28"/>
    </row>
    <row r="79" spans="1:14" s="31" customFormat="1" ht="18.75" customHeight="1" x14ac:dyDescent="0.3">
      <c r="A79" s="26"/>
      <c r="B79" s="27" t="s">
        <v>493</v>
      </c>
      <c r="C79" s="121"/>
      <c r="D79" s="29"/>
      <c r="E79" s="29"/>
      <c r="F79" s="29">
        <v>2</v>
      </c>
      <c r="G79" s="29">
        <v>600.01</v>
      </c>
      <c r="H79" s="30" t="s">
        <v>491</v>
      </c>
      <c r="I79" s="30" t="s">
        <v>491</v>
      </c>
      <c r="J79" s="29">
        <v>2</v>
      </c>
      <c r="K79" s="29">
        <v>600.01</v>
      </c>
      <c r="L79" s="15">
        <f t="shared" si="6"/>
        <v>0</v>
      </c>
      <c r="M79" s="15">
        <f t="shared" si="6"/>
        <v>0</v>
      </c>
      <c r="N79" s="28"/>
    </row>
    <row r="80" spans="1:14" s="31" customFormat="1" ht="18.75" customHeight="1" x14ac:dyDescent="0.3">
      <c r="A80" s="26"/>
      <c r="B80" s="27" t="s">
        <v>494</v>
      </c>
      <c r="C80" s="121"/>
      <c r="D80" s="29"/>
      <c r="E80" s="29"/>
      <c r="F80" s="29">
        <v>1</v>
      </c>
      <c r="G80" s="29">
        <v>1145.99</v>
      </c>
      <c r="H80" s="30" t="s">
        <v>491</v>
      </c>
      <c r="I80" s="30" t="s">
        <v>491</v>
      </c>
      <c r="J80" s="29">
        <v>1</v>
      </c>
      <c r="K80" s="29">
        <v>1145.99</v>
      </c>
      <c r="L80" s="15">
        <f t="shared" si="6"/>
        <v>0</v>
      </c>
      <c r="M80" s="15">
        <f t="shared" si="6"/>
        <v>0</v>
      </c>
      <c r="N80" s="28"/>
    </row>
    <row r="81" spans="1:14" s="31" customFormat="1" ht="18.75" customHeight="1" x14ac:dyDescent="0.3">
      <c r="A81" s="26"/>
      <c r="B81" s="27" t="s">
        <v>495</v>
      </c>
      <c r="C81" s="121"/>
      <c r="D81" s="29"/>
      <c r="E81" s="29"/>
      <c r="F81" s="29">
        <v>2</v>
      </c>
      <c r="G81" s="29">
        <v>125.03</v>
      </c>
      <c r="H81" s="30" t="s">
        <v>491</v>
      </c>
      <c r="I81" s="30" t="s">
        <v>491</v>
      </c>
      <c r="J81" s="29">
        <v>2</v>
      </c>
      <c r="K81" s="29">
        <v>125.03</v>
      </c>
      <c r="L81" s="15">
        <f t="shared" si="6"/>
        <v>0</v>
      </c>
      <c r="M81" s="15">
        <f t="shared" si="6"/>
        <v>0</v>
      </c>
      <c r="N81" s="28"/>
    </row>
    <row r="82" spans="1:14" s="31" customFormat="1" ht="18.75" customHeight="1" x14ac:dyDescent="0.3">
      <c r="A82" s="26"/>
      <c r="B82" s="27" t="s">
        <v>496</v>
      </c>
      <c r="C82" s="121"/>
      <c r="D82" s="29"/>
      <c r="E82" s="29"/>
      <c r="F82" s="29">
        <v>2</v>
      </c>
      <c r="G82" s="29">
        <v>312.52999999999997</v>
      </c>
      <c r="H82" s="30" t="s">
        <v>491</v>
      </c>
      <c r="I82" s="30" t="s">
        <v>491</v>
      </c>
      <c r="J82" s="29">
        <v>2</v>
      </c>
      <c r="K82" s="29">
        <v>312.52999999999997</v>
      </c>
      <c r="L82" s="15">
        <f t="shared" si="6"/>
        <v>0</v>
      </c>
      <c r="M82" s="15">
        <f t="shared" si="6"/>
        <v>0</v>
      </c>
      <c r="N82" s="28"/>
    </row>
    <row r="83" spans="1:14" s="31" customFormat="1" ht="18.75" customHeight="1" x14ac:dyDescent="0.3">
      <c r="A83" s="26"/>
      <c r="B83" s="27" t="s">
        <v>497</v>
      </c>
      <c r="C83" s="121"/>
      <c r="D83" s="29"/>
      <c r="E83" s="29"/>
      <c r="F83" s="29">
        <v>2</v>
      </c>
      <c r="G83" s="29">
        <v>464.85</v>
      </c>
      <c r="H83" s="30" t="s">
        <v>491</v>
      </c>
      <c r="I83" s="30" t="s">
        <v>491</v>
      </c>
      <c r="J83" s="29">
        <v>2</v>
      </c>
      <c r="K83" s="29">
        <v>464.85</v>
      </c>
      <c r="L83" s="15">
        <f t="shared" si="6"/>
        <v>0</v>
      </c>
      <c r="M83" s="15">
        <f t="shared" si="6"/>
        <v>0</v>
      </c>
      <c r="N83" s="28"/>
    </row>
    <row r="84" spans="1:14" s="31" customFormat="1" ht="18.75" customHeight="1" x14ac:dyDescent="0.3">
      <c r="A84" s="26"/>
      <c r="B84" s="27" t="s">
        <v>290</v>
      </c>
      <c r="C84" s="121"/>
      <c r="D84" s="29"/>
      <c r="E84" s="29"/>
      <c r="F84" s="29">
        <v>6</v>
      </c>
      <c r="G84" s="29">
        <v>412.55</v>
      </c>
      <c r="H84" s="30" t="s">
        <v>491</v>
      </c>
      <c r="I84" s="30" t="s">
        <v>491</v>
      </c>
      <c r="J84" s="29">
        <v>6</v>
      </c>
      <c r="K84" s="29">
        <v>412.55</v>
      </c>
      <c r="L84" s="15">
        <f t="shared" si="6"/>
        <v>0</v>
      </c>
      <c r="M84" s="15">
        <f t="shared" si="6"/>
        <v>0</v>
      </c>
      <c r="N84" s="28"/>
    </row>
    <row r="85" spans="1:14" s="31" customFormat="1" ht="18.75" customHeight="1" x14ac:dyDescent="0.3">
      <c r="A85" s="26"/>
      <c r="B85" s="27" t="s">
        <v>498</v>
      </c>
      <c r="C85" s="121"/>
      <c r="D85" s="29"/>
      <c r="E85" s="29"/>
      <c r="F85" s="29">
        <v>7</v>
      </c>
      <c r="G85" s="29">
        <v>16625.07</v>
      </c>
      <c r="H85" s="30" t="s">
        <v>491</v>
      </c>
      <c r="I85" s="30" t="s">
        <v>491</v>
      </c>
      <c r="J85" s="29">
        <v>7</v>
      </c>
      <c r="K85" s="29">
        <v>16625</v>
      </c>
      <c r="L85" s="15">
        <f t="shared" si="6"/>
        <v>0</v>
      </c>
      <c r="M85" s="15">
        <v>0</v>
      </c>
      <c r="N85" s="28"/>
    </row>
    <row r="86" spans="1:14" s="31" customFormat="1" ht="18.75" customHeight="1" x14ac:dyDescent="0.3">
      <c r="A86" s="26"/>
      <c r="B86" s="27" t="s">
        <v>499</v>
      </c>
      <c r="C86" s="121"/>
      <c r="D86" s="29"/>
      <c r="E86" s="29"/>
      <c r="F86" s="29">
        <v>12</v>
      </c>
      <c r="G86" s="29">
        <v>118500.08</v>
      </c>
      <c r="H86" s="30" t="s">
        <v>491</v>
      </c>
      <c r="I86" s="30" t="s">
        <v>491</v>
      </c>
      <c r="J86" s="29">
        <v>12</v>
      </c>
      <c r="K86" s="29">
        <v>118500.08</v>
      </c>
      <c r="L86" s="15">
        <f t="shared" si="6"/>
        <v>0</v>
      </c>
      <c r="M86" s="15">
        <f t="shared" si="6"/>
        <v>0</v>
      </c>
      <c r="N86" s="28"/>
    </row>
    <row r="87" spans="1:14" s="31" customFormat="1" ht="18.75" customHeight="1" x14ac:dyDescent="0.3">
      <c r="A87" s="26"/>
      <c r="B87" s="27" t="s">
        <v>500</v>
      </c>
      <c r="C87" s="121"/>
      <c r="D87" s="29"/>
      <c r="E87" s="29"/>
      <c r="F87" s="29">
        <v>2</v>
      </c>
      <c r="G87" s="29">
        <v>375</v>
      </c>
      <c r="H87" s="30" t="s">
        <v>491</v>
      </c>
      <c r="I87" s="30" t="s">
        <v>491</v>
      </c>
      <c r="J87" s="29">
        <v>2</v>
      </c>
      <c r="K87" s="29">
        <v>375</v>
      </c>
      <c r="L87" s="15">
        <f t="shared" si="6"/>
        <v>0</v>
      </c>
      <c r="M87" s="15">
        <f t="shared" si="6"/>
        <v>0</v>
      </c>
      <c r="N87" s="28"/>
    </row>
    <row r="88" spans="1:14" s="31" customFormat="1" ht="18.75" customHeight="1" x14ac:dyDescent="0.3">
      <c r="A88" s="26"/>
      <c r="B88" s="27" t="s">
        <v>501</v>
      </c>
      <c r="C88" s="121"/>
      <c r="D88" s="29"/>
      <c r="E88" s="29"/>
      <c r="F88" s="29">
        <v>4</v>
      </c>
      <c r="G88" s="29">
        <v>2582.4499999999998</v>
      </c>
      <c r="H88" s="30" t="s">
        <v>491</v>
      </c>
      <c r="I88" s="30" t="s">
        <v>491</v>
      </c>
      <c r="J88" s="29">
        <v>4</v>
      </c>
      <c r="K88" s="29">
        <v>2582.4499999999998</v>
      </c>
      <c r="L88" s="15">
        <f t="shared" si="6"/>
        <v>0</v>
      </c>
      <c r="M88" s="15">
        <f t="shared" si="6"/>
        <v>0</v>
      </c>
      <c r="N88" s="28"/>
    </row>
    <row r="89" spans="1:14" s="31" customFormat="1" ht="18.75" customHeight="1" x14ac:dyDescent="0.3">
      <c r="A89" s="26"/>
      <c r="B89" s="27" t="s">
        <v>502</v>
      </c>
      <c r="C89" s="121"/>
      <c r="D89" s="29"/>
      <c r="E89" s="29"/>
      <c r="F89" s="29">
        <v>500</v>
      </c>
      <c r="G89" s="29">
        <v>5575.5</v>
      </c>
      <c r="H89" s="30" t="s">
        <v>491</v>
      </c>
      <c r="I89" s="30" t="s">
        <v>491</v>
      </c>
      <c r="J89" s="29">
        <v>500</v>
      </c>
      <c r="K89" s="29">
        <v>5575.5</v>
      </c>
      <c r="L89" s="15">
        <f t="shared" si="6"/>
        <v>0</v>
      </c>
      <c r="M89" s="15">
        <f t="shared" si="6"/>
        <v>0</v>
      </c>
      <c r="N89" s="28"/>
    </row>
    <row r="90" spans="1:14" s="31" customFormat="1" ht="18.75" customHeight="1" x14ac:dyDescent="0.3">
      <c r="A90" s="26"/>
      <c r="B90" s="27" t="s">
        <v>503</v>
      </c>
      <c r="C90" s="121"/>
      <c r="D90" s="29"/>
      <c r="E90" s="29"/>
      <c r="F90" s="29">
        <v>500</v>
      </c>
      <c r="G90" s="29">
        <v>8242.2999999999993</v>
      </c>
      <c r="H90" s="30" t="s">
        <v>491</v>
      </c>
      <c r="I90" s="30" t="s">
        <v>491</v>
      </c>
      <c r="J90" s="29">
        <v>500</v>
      </c>
      <c r="K90" s="29">
        <v>8242.2999999999993</v>
      </c>
      <c r="L90" s="15">
        <f t="shared" si="6"/>
        <v>0</v>
      </c>
      <c r="M90" s="15">
        <f t="shared" si="6"/>
        <v>0</v>
      </c>
      <c r="N90" s="28"/>
    </row>
    <row r="91" spans="1:14" s="31" customFormat="1" ht="18.75" customHeight="1" x14ac:dyDescent="0.3">
      <c r="A91" s="26"/>
      <c r="B91" s="27" t="s">
        <v>504</v>
      </c>
      <c r="C91" s="121"/>
      <c r="D91" s="29"/>
      <c r="E91" s="29"/>
      <c r="F91" s="29">
        <v>3</v>
      </c>
      <c r="G91" s="29">
        <v>11081.26</v>
      </c>
      <c r="H91" s="30" t="s">
        <v>491</v>
      </c>
      <c r="I91" s="30" t="s">
        <v>491</v>
      </c>
      <c r="J91" s="29">
        <v>3</v>
      </c>
      <c r="K91" s="29">
        <v>11081.26</v>
      </c>
      <c r="L91" s="15">
        <f t="shared" si="6"/>
        <v>0</v>
      </c>
      <c r="M91" s="15">
        <f t="shared" si="6"/>
        <v>0</v>
      </c>
      <c r="N91" s="28"/>
    </row>
    <row r="92" spans="1:14" s="31" customFormat="1" ht="18.75" customHeight="1" x14ac:dyDescent="0.3">
      <c r="A92" s="26"/>
      <c r="B92" s="27" t="s">
        <v>505</v>
      </c>
      <c r="C92" s="121"/>
      <c r="D92" s="29"/>
      <c r="E92" s="29"/>
      <c r="F92" s="29">
        <v>10</v>
      </c>
      <c r="G92" s="29">
        <v>5304.93</v>
      </c>
      <c r="H92" s="30" t="s">
        <v>491</v>
      </c>
      <c r="I92" s="30" t="s">
        <v>491</v>
      </c>
      <c r="J92" s="29">
        <v>10</v>
      </c>
      <c r="K92" s="29">
        <v>5304.93</v>
      </c>
      <c r="L92" s="15">
        <f t="shared" si="6"/>
        <v>0</v>
      </c>
      <c r="M92" s="15">
        <f t="shared" si="6"/>
        <v>0</v>
      </c>
      <c r="N92" s="28"/>
    </row>
    <row r="93" spans="1:14" s="31" customFormat="1" ht="18.75" customHeight="1" x14ac:dyDescent="0.3">
      <c r="A93" s="26"/>
      <c r="B93" s="27" t="s">
        <v>506</v>
      </c>
      <c r="C93" s="121"/>
      <c r="D93" s="29"/>
      <c r="E93" s="29"/>
      <c r="F93" s="29">
        <v>1</v>
      </c>
      <c r="G93" s="29">
        <v>453.98</v>
      </c>
      <c r="H93" s="30" t="s">
        <v>491</v>
      </c>
      <c r="I93" s="30" t="s">
        <v>491</v>
      </c>
      <c r="J93" s="29">
        <v>1</v>
      </c>
      <c r="K93" s="29">
        <v>453.98</v>
      </c>
      <c r="L93" s="15">
        <f t="shared" si="6"/>
        <v>0</v>
      </c>
      <c r="M93" s="15">
        <f t="shared" si="6"/>
        <v>0</v>
      </c>
      <c r="N93" s="28"/>
    </row>
    <row r="94" spans="1:14" s="31" customFormat="1" ht="18.75" customHeight="1" x14ac:dyDescent="0.3">
      <c r="A94" s="26"/>
      <c r="B94" s="27" t="s">
        <v>507</v>
      </c>
      <c r="C94" s="121"/>
      <c r="D94" s="29"/>
      <c r="E94" s="29"/>
      <c r="F94" s="29">
        <v>10</v>
      </c>
      <c r="G94" s="29">
        <v>212.64</v>
      </c>
      <c r="H94" s="30" t="s">
        <v>491</v>
      </c>
      <c r="I94" s="30" t="s">
        <v>491</v>
      </c>
      <c r="J94" s="29">
        <v>10</v>
      </c>
      <c r="K94" s="29">
        <v>212.64</v>
      </c>
      <c r="L94" s="15">
        <f t="shared" ref="L94:M106" si="7">+D94+F94-J94</f>
        <v>0</v>
      </c>
      <c r="M94" s="15">
        <f t="shared" si="7"/>
        <v>0</v>
      </c>
      <c r="N94" s="28"/>
    </row>
    <row r="95" spans="1:14" s="31" customFormat="1" ht="18.75" customHeight="1" x14ac:dyDescent="0.3">
      <c r="A95" s="26"/>
      <c r="B95" s="27" t="s">
        <v>508</v>
      </c>
      <c r="C95" s="121"/>
      <c r="D95" s="29"/>
      <c r="E95" s="29"/>
      <c r="F95" s="29">
        <v>2</v>
      </c>
      <c r="G95" s="29">
        <v>2115.98</v>
      </c>
      <c r="H95" s="30" t="s">
        <v>491</v>
      </c>
      <c r="I95" s="30" t="s">
        <v>491</v>
      </c>
      <c r="J95" s="29">
        <v>2</v>
      </c>
      <c r="K95" s="29">
        <v>2115.98</v>
      </c>
      <c r="L95" s="15">
        <f t="shared" si="7"/>
        <v>0</v>
      </c>
      <c r="M95" s="15">
        <f t="shared" si="7"/>
        <v>0</v>
      </c>
      <c r="N95" s="28"/>
    </row>
    <row r="96" spans="1:14" s="31" customFormat="1" ht="18.75" customHeight="1" x14ac:dyDescent="0.3">
      <c r="A96" s="26"/>
      <c r="B96" s="27" t="s">
        <v>509</v>
      </c>
      <c r="C96" s="121"/>
      <c r="D96" s="29"/>
      <c r="E96" s="29"/>
      <c r="F96" s="29">
        <v>4</v>
      </c>
      <c r="G96" s="29">
        <v>3760.05</v>
      </c>
      <c r="H96" s="30" t="s">
        <v>491</v>
      </c>
      <c r="I96" s="30" t="s">
        <v>491</v>
      </c>
      <c r="J96" s="29">
        <v>2</v>
      </c>
      <c r="K96" s="29">
        <v>3760.05</v>
      </c>
      <c r="L96" s="15">
        <f t="shared" si="7"/>
        <v>2</v>
      </c>
      <c r="M96" s="15">
        <f t="shared" si="7"/>
        <v>0</v>
      </c>
      <c r="N96" s="28"/>
    </row>
    <row r="97" spans="1:14" s="31" customFormat="1" ht="18.75" customHeight="1" x14ac:dyDescent="0.3">
      <c r="A97" s="26"/>
      <c r="B97" s="27" t="s">
        <v>510</v>
      </c>
      <c r="C97" s="121"/>
      <c r="D97" s="29"/>
      <c r="E97" s="29"/>
      <c r="F97" s="29">
        <v>1</v>
      </c>
      <c r="G97" s="29">
        <v>2892.12</v>
      </c>
      <c r="H97" s="30" t="s">
        <v>491</v>
      </c>
      <c r="I97" s="30" t="s">
        <v>491</v>
      </c>
      <c r="J97" s="29">
        <v>1</v>
      </c>
      <c r="K97" s="29">
        <v>2892.12</v>
      </c>
      <c r="L97" s="15">
        <f t="shared" si="7"/>
        <v>0</v>
      </c>
      <c r="M97" s="15">
        <f t="shared" si="7"/>
        <v>0</v>
      </c>
      <c r="N97" s="28"/>
    </row>
    <row r="98" spans="1:14" s="31" customFormat="1" ht="18.75" customHeight="1" x14ac:dyDescent="0.3">
      <c r="A98" s="26"/>
      <c r="B98" s="27" t="s">
        <v>511</v>
      </c>
      <c r="C98" s="121"/>
      <c r="D98" s="29"/>
      <c r="E98" s="29"/>
      <c r="F98" s="29">
        <v>1</v>
      </c>
      <c r="G98" s="29">
        <v>7683.87</v>
      </c>
      <c r="H98" s="30" t="s">
        <v>491</v>
      </c>
      <c r="I98" s="30" t="s">
        <v>491</v>
      </c>
      <c r="J98" s="29">
        <v>1</v>
      </c>
      <c r="K98" s="29">
        <v>7683.87</v>
      </c>
      <c r="L98" s="15">
        <f t="shared" si="7"/>
        <v>0</v>
      </c>
      <c r="M98" s="15">
        <f t="shared" si="7"/>
        <v>0</v>
      </c>
      <c r="N98" s="28"/>
    </row>
    <row r="99" spans="1:14" s="31" customFormat="1" ht="18.75" customHeight="1" x14ac:dyDescent="0.3">
      <c r="A99" s="26"/>
      <c r="B99" s="27" t="s">
        <v>512</v>
      </c>
      <c r="C99" s="121"/>
      <c r="D99" s="29"/>
      <c r="E99" s="29"/>
      <c r="F99" s="29">
        <v>1</v>
      </c>
      <c r="G99" s="29">
        <v>18558.45</v>
      </c>
      <c r="H99" s="30" t="s">
        <v>491</v>
      </c>
      <c r="I99" s="30" t="s">
        <v>491</v>
      </c>
      <c r="J99" s="29">
        <v>1</v>
      </c>
      <c r="K99" s="29">
        <v>18558.45</v>
      </c>
      <c r="L99" s="15">
        <f t="shared" si="7"/>
        <v>0</v>
      </c>
      <c r="M99" s="15">
        <f t="shared" si="7"/>
        <v>0</v>
      </c>
      <c r="N99" s="28"/>
    </row>
    <row r="100" spans="1:14" s="31" customFormat="1" ht="18.75" customHeight="1" x14ac:dyDescent="0.3">
      <c r="A100" s="26"/>
      <c r="B100" s="27" t="s">
        <v>513</v>
      </c>
      <c r="C100" s="121"/>
      <c r="D100" s="29"/>
      <c r="E100" s="29"/>
      <c r="F100" s="29">
        <v>1</v>
      </c>
      <c r="G100" s="29">
        <v>117.92</v>
      </c>
      <c r="H100" s="30" t="s">
        <v>491</v>
      </c>
      <c r="I100" s="30" t="s">
        <v>491</v>
      </c>
      <c r="J100" s="29">
        <v>1</v>
      </c>
      <c r="K100" s="29">
        <v>117.92</v>
      </c>
      <c r="L100" s="15">
        <f t="shared" si="7"/>
        <v>0</v>
      </c>
      <c r="M100" s="15">
        <f t="shared" si="7"/>
        <v>0</v>
      </c>
      <c r="N100" s="28"/>
    </row>
    <row r="101" spans="1:14" s="31" customFormat="1" ht="18.75" customHeight="1" x14ac:dyDescent="0.3">
      <c r="A101" s="26"/>
      <c r="B101" s="27" t="s">
        <v>514</v>
      </c>
      <c r="C101" s="121"/>
      <c r="D101" s="29"/>
      <c r="E101" s="29"/>
      <c r="F101" s="29">
        <v>2</v>
      </c>
      <c r="G101" s="29">
        <v>15635</v>
      </c>
      <c r="H101" s="30" t="s">
        <v>491</v>
      </c>
      <c r="I101" s="30" t="s">
        <v>491</v>
      </c>
      <c r="J101" s="29">
        <v>1</v>
      </c>
      <c r="K101" s="29">
        <v>15635</v>
      </c>
      <c r="L101" s="15">
        <f t="shared" si="7"/>
        <v>1</v>
      </c>
      <c r="M101" s="15">
        <f t="shared" si="7"/>
        <v>0</v>
      </c>
      <c r="N101" s="28"/>
    </row>
    <row r="102" spans="1:14" s="31" customFormat="1" ht="18.75" customHeight="1" x14ac:dyDescent="0.3">
      <c r="A102" s="26"/>
      <c r="B102" s="27" t="s">
        <v>515</v>
      </c>
      <c r="C102" s="121"/>
      <c r="D102" s="29"/>
      <c r="E102" s="29"/>
      <c r="F102" s="29">
        <v>8</v>
      </c>
      <c r="G102" s="29">
        <v>2609.69</v>
      </c>
      <c r="H102" s="30" t="s">
        <v>491</v>
      </c>
      <c r="I102" s="30" t="s">
        <v>491</v>
      </c>
      <c r="J102" s="29">
        <v>8</v>
      </c>
      <c r="K102" s="29">
        <v>2609.69</v>
      </c>
      <c r="L102" s="15">
        <f t="shared" si="7"/>
        <v>0</v>
      </c>
      <c r="M102" s="15">
        <f t="shared" si="7"/>
        <v>0</v>
      </c>
      <c r="N102" s="28"/>
    </row>
    <row r="103" spans="1:14" s="31" customFormat="1" ht="18.75" customHeight="1" x14ac:dyDescent="0.3">
      <c r="A103" s="26"/>
      <c r="B103" s="27" t="s">
        <v>516</v>
      </c>
      <c r="C103" s="121"/>
      <c r="D103" s="29"/>
      <c r="E103" s="29"/>
      <c r="F103" s="29">
        <v>2</v>
      </c>
      <c r="G103" s="29">
        <v>824.58</v>
      </c>
      <c r="H103" s="30" t="s">
        <v>491</v>
      </c>
      <c r="I103" s="30" t="s">
        <v>491</v>
      </c>
      <c r="J103" s="29">
        <v>2</v>
      </c>
      <c r="K103" s="29">
        <v>824.58</v>
      </c>
      <c r="L103" s="15">
        <f t="shared" si="7"/>
        <v>0</v>
      </c>
      <c r="M103" s="15">
        <f t="shared" si="7"/>
        <v>0</v>
      </c>
      <c r="N103" s="28"/>
    </row>
    <row r="104" spans="1:14" s="31" customFormat="1" ht="18.75" customHeight="1" x14ac:dyDescent="0.3">
      <c r="A104" s="26"/>
      <c r="B104" s="27" t="s">
        <v>517</v>
      </c>
      <c r="C104" s="121"/>
      <c r="D104" s="29"/>
      <c r="E104" s="29"/>
      <c r="F104" s="29">
        <v>1</v>
      </c>
      <c r="G104" s="29">
        <v>881.26</v>
      </c>
      <c r="H104" s="30" t="s">
        <v>491</v>
      </c>
      <c r="I104" s="30" t="s">
        <v>491</v>
      </c>
      <c r="J104" s="29">
        <v>1</v>
      </c>
      <c r="K104" s="29">
        <v>881.26</v>
      </c>
      <c r="L104" s="15">
        <f t="shared" si="7"/>
        <v>0</v>
      </c>
      <c r="M104" s="15">
        <f t="shared" si="7"/>
        <v>0</v>
      </c>
      <c r="N104" s="28"/>
    </row>
    <row r="105" spans="1:14" s="31" customFormat="1" ht="24.75" customHeight="1" x14ac:dyDescent="0.3">
      <c r="A105" s="26"/>
      <c r="B105" s="27" t="s">
        <v>518</v>
      </c>
      <c r="C105" s="121"/>
      <c r="D105" s="29"/>
      <c r="E105" s="29"/>
      <c r="F105" s="29">
        <v>1</v>
      </c>
      <c r="G105" s="29">
        <v>581.26</v>
      </c>
      <c r="H105" s="30" t="s">
        <v>491</v>
      </c>
      <c r="I105" s="30" t="s">
        <v>491</v>
      </c>
      <c r="J105" s="29">
        <v>1</v>
      </c>
      <c r="K105" s="29">
        <v>581.26</v>
      </c>
      <c r="L105" s="15">
        <f t="shared" si="7"/>
        <v>0</v>
      </c>
      <c r="M105" s="15">
        <f t="shared" si="7"/>
        <v>0</v>
      </c>
      <c r="N105" s="28"/>
    </row>
    <row r="106" spans="1:14" s="31" customFormat="1" ht="21.9" customHeight="1" x14ac:dyDescent="0.3">
      <c r="A106" s="26" t="s">
        <v>56</v>
      </c>
      <c r="B106" s="27" t="s">
        <v>57</v>
      </c>
      <c r="C106" s="121" t="s">
        <v>172</v>
      </c>
      <c r="D106" s="29">
        <v>0</v>
      </c>
      <c r="E106" s="29">
        <v>0</v>
      </c>
      <c r="F106" s="29"/>
      <c r="G106" s="29"/>
      <c r="H106" s="30" t="s">
        <v>491</v>
      </c>
      <c r="I106" s="30" t="s">
        <v>491</v>
      </c>
      <c r="J106" s="29"/>
      <c r="K106" s="29"/>
      <c r="L106" s="15">
        <f t="shared" si="7"/>
        <v>0</v>
      </c>
      <c r="M106" s="15">
        <f t="shared" si="7"/>
        <v>0</v>
      </c>
      <c r="N106" s="28"/>
    </row>
    <row r="107" spans="1:14" s="25" customFormat="1" ht="21.9" customHeight="1" x14ac:dyDescent="0.3">
      <c r="A107" s="26" t="s">
        <v>58</v>
      </c>
      <c r="B107" s="27" t="s">
        <v>59</v>
      </c>
      <c r="C107" s="121" t="s">
        <v>172</v>
      </c>
      <c r="D107" s="29">
        <v>0</v>
      </c>
      <c r="E107" s="29">
        <v>0</v>
      </c>
      <c r="F107" s="29">
        <v>0</v>
      </c>
      <c r="G107" s="29">
        <v>0</v>
      </c>
      <c r="H107" s="30"/>
      <c r="I107" s="30"/>
      <c r="J107" s="29">
        <v>0</v>
      </c>
      <c r="K107" s="29">
        <v>0</v>
      </c>
      <c r="L107" s="15">
        <f t="shared" ref="L107:L161" si="8">+D107+F107-J107</f>
        <v>0</v>
      </c>
      <c r="M107" s="15">
        <f t="shared" ref="M107:M161" si="9">+E107+G107-K107</f>
        <v>0</v>
      </c>
      <c r="N107" s="32"/>
    </row>
    <row r="108" spans="1:14" s="25" customFormat="1" ht="21.9" customHeight="1" x14ac:dyDescent="0.3">
      <c r="A108" s="26" t="s">
        <v>60</v>
      </c>
      <c r="B108" s="33" t="s">
        <v>61</v>
      </c>
      <c r="C108" s="121" t="s">
        <v>172</v>
      </c>
      <c r="D108" s="29">
        <v>0</v>
      </c>
      <c r="E108" s="29">
        <v>0</v>
      </c>
      <c r="F108" s="29">
        <v>0</v>
      </c>
      <c r="G108" s="29">
        <v>0</v>
      </c>
      <c r="H108" s="30"/>
      <c r="I108" s="30"/>
      <c r="J108" s="29">
        <v>0</v>
      </c>
      <c r="K108" s="29">
        <v>0</v>
      </c>
      <c r="L108" s="15">
        <f t="shared" si="8"/>
        <v>0</v>
      </c>
      <c r="M108" s="15">
        <f t="shared" si="9"/>
        <v>0</v>
      </c>
      <c r="N108" s="32"/>
    </row>
    <row r="109" spans="1:14" s="25" customFormat="1" ht="21.9" customHeight="1" x14ac:dyDescent="0.3">
      <c r="A109" s="26" t="s">
        <v>62</v>
      </c>
      <c r="B109" s="33" t="s">
        <v>63</v>
      </c>
      <c r="C109" s="121" t="s">
        <v>172</v>
      </c>
      <c r="D109" s="29">
        <v>0</v>
      </c>
      <c r="E109" s="29">
        <v>0</v>
      </c>
      <c r="F109" s="29">
        <v>0</v>
      </c>
      <c r="G109" s="29">
        <v>0</v>
      </c>
      <c r="H109" s="30"/>
      <c r="I109" s="30"/>
      <c r="J109" s="29">
        <v>0</v>
      </c>
      <c r="K109" s="29">
        <v>0</v>
      </c>
      <c r="L109" s="15">
        <f t="shared" si="8"/>
        <v>0</v>
      </c>
      <c r="M109" s="15">
        <f t="shared" si="9"/>
        <v>0</v>
      </c>
      <c r="N109" s="32"/>
    </row>
    <row r="110" spans="1:14" s="25" customFormat="1" ht="21.9" customHeight="1" x14ac:dyDescent="0.3">
      <c r="A110" s="26" t="s">
        <v>64</v>
      </c>
      <c r="B110" s="33" t="s">
        <v>65</v>
      </c>
      <c r="C110" s="121" t="s">
        <v>172</v>
      </c>
      <c r="D110" s="29">
        <v>0</v>
      </c>
      <c r="E110" s="29">
        <v>0</v>
      </c>
      <c r="F110" s="29">
        <v>0</v>
      </c>
      <c r="G110" s="29">
        <v>0</v>
      </c>
      <c r="H110" s="30"/>
      <c r="I110" s="30"/>
      <c r="J110" s="29">
        <v>0</v>
      </c>
      <c r="K110" s="29">
        <v>0</v>
      </c>
      <c r="L110" s="15">
        <f t="shared" si="8"/>
        <v>0</v>
      </c>
      <c r="M110" s="15">
        <f t="shared" si="9"/>
        <v>0</v>
      </c>
      <c r="N110" s="32"/>
    </row>
    <row r="111" spans="1:14" s="25" customFormat="1" ht="21.9" customHeight="1" x14ac:dyDescent="0.3">
      <c r="A111" s="26" t="s">
        <v>66</v>
      </c>
      <c r="B111" s="33" t="s">
        <v>67</v>
      </c>
      <c r="C111" s="121" t="s">
        <v>172</v>
      </c>
      <c r="D111" s="29">
        <v>0</v>
      </c>
      <c r="E111" s="29">
        <v>0</v>
      </c>
      <c r="F111" s="29">
        <v>0</v>
      </c>
      <c r="G111" s="29">
        <v>0</v>
      </c>
      <c r="H111" s="30"/>
      <c r="I111" s="30"/>
      <c r="J111" s="29">
        <v>0</v>
      </c>
      <c r="K111" s="29">
        <v>0</v>
      </c>
      <c r="L111" s="15">
        <f t="shared" si="8"/>
        <v>0</v>
      </c>
      <c r="M111" s="15">
        <f t="shared" si="9"/>
        <v>0</v>
      </c>
      <c r="N111" s="32"/>
    </row>
    <row r="112" spans="1:14" s="25" customFormat="1" ht="21.9" customHeight="1" x14ac:dyDescent="0.3">
      <c r="A112" s="26" t="s">
        <v>68</v>
      </c>
      <c r="B112" s="33" t="s">
        <v>69</v>
      </c>
      <c r="C112" s="121" t="s">
        <v>172</v>
      </c>
      <c r="D112" s="29">
        <v>0</v>
      </c>
      <c r="E112" s="29">
        <v>0</v>
      </c>
      <c r="F112" s="29">
        <v>0</v>
      </c>
      <c r="G112" s="29">
        <v>0</v>
      </c>
      <c r="H112" s="30"/>
      <c r="I112" s="30"/>
      <c r="J112" s="29">
        <v>0</v>
      </c>
      <c r="K112" s="29">
        <v>0</v>
      </c>
      <c r="L112" s="15">
        <f t="shared" si="8"/>
        <v>0</v>
      </c>
      <c r="M112" s="15">
        <f t="shared" si="9"/>
        <v>0</v>
      </c>
      <c r="N112" s="32"/>
    </row>
    <row r="113" spans="1:14" s="25" customFormat="1" ht="21.9" customHeight="1" x14ac:dyDescent="0.3">
      <c r="A113" s="26" t="s">
        <v>70</v>
      </c>
      <c r="B113" s="33" t="s">
        <v>71</v>
      </c>
      <c r="C113" s="121" t="s">
        <v>172</v>
      </c>
      <c r="D113" s="29">
        <v>0</v>
      </c>
      <c r="E113" s="29">
        <v>0</v>
      </c>
      <c r="F113" s="29">
        <v>0</v>
      </c>
      <c r="G113" s="29">
        <v>0</v>
      </c>
      <c r="H113" s="30"/>
      <c r="I113" s="30"/>
      <c r="J113" s="29">
        <v>0</v>
      </c>
      <c r="K113" s="29">
        <v>0</v>
      </c>
      <c r="L113" s="15">
        <f t="shared" si="8"/>
        <v>0</v>
      </c>
      <c r="M113" s="15">
        <f t="shared" si="9"/>
        <v>0</v>
      </c>
      <c r="N113" s="32"/>
    </row>
    <row r="114" spans="1:14" s="25" customFormat="1" ht="21.9" customHeight="1" x14ac:dyDescent="0.3">
      <c r="A114" s="26" t="s">
        <v>72</v>
      </c>
      <c r="B114" s="33" t="s">
        <v>73</v>
      </c>
      <c r="C114" s="121" t="s">
        <v>172</v>
      </c>
      <c r="D114" s="29">
        <v>0</v>
      </c>
      <c r="E114" s="29">
        <v>0</v>
      </c>
      <c r="F114" s="29">
        <v>0</v>
      </c>
      <c r="G114" s="29">
        <v>0</v>
      </c>
      <c r="H114" s="30"/>
      <c r="I114" s="30"/>
      <c r="J114" s="29">
        <v>0</v>
      </c>
      <c r="K114" s="29">
        <v>0</v>
      </c>
      <c r="L114" s="15">
        <f t="shared" si="8"/>
        <v>0</v>
      </c>
      <c r="M114" s="15">
        <f t="shared" si="9"/>
        <v>0</v>
      </c>
      <c r="N114" s="32"/>
    </row>
    <row r="115" spans="1:14" s="25" customFormat="1" ht="21.9" customHeight="1" x14ac:dyDescent="0.3">
      <c r="A115" s="26" t="s">
        <v>74</v>
      </c>
      <c r="B115" s="35" t="s">
        <v>75</v>
      </c>
      <c r="C115" s="121" t="s">
        <v>172</v>
      </c>
      <c r="D115" s="29">
        <v>0</v>
      </c>
      <c r="E115" s="29">
        <v>0</v>
      </c>
      <c r="F115" s="29">
        <v>0</v>
      </c>
      <c r="G115" s="29">
        <v>0</v>
      </c>
      <c r="H115" s="30"/>
      <c r="I115" s="30"/>
      <c r="J115" s="29">
        <v>0</v>
      </c>
      <c r="K115" s="29">
        <v>0</v>
      </c>
      <c r="L115" s="15">
        <f t="shared" si="8"/>
        <v>0</v>
      </c>
      <c r="M115" s="15">
        <f t="shared" si="9"/>
        <v>0</v>
      </c>
      <c r="N115" s="32"/>
    </row>
    <row r="116" spans="1:14" s="25" customFormat="1" ht="21.9" customHeight="1" x14ac:dyDescent="0.3">
      <c r="A116" s="26" t="s">
        <v>76</v>
      </c>
      <c r="B116" s="33" t="s">
        <v>77</v>
      </c>
      <c r="C116" s="121" t="s">
        <v>172</v>
      </c>
      <c r="D116" s="29">
        <v>0</v>
      </c>
      <c r="E116" s="29">
        <v>0</v>
      </c>
      <c r="F116" s="29">
        <v>0</v>
      </c>
      <c r="G116" s="29">
        <v>0</v>
      </c>
      <c r="H116" s="30"/>
      <c r="I116" s="30"/>
      <c r="J116" s="29">
        <v>0</v>
      </c>
      <c r="K116" s="29">
        <v>0</v>
      </c>
      <c r="L116" s="15">
        <f t="shared" si="8"/>
        <v>0</v>
      </c>
      <c r="M116" s="15">
        <f t="shared" si="9"/>
        <v>0</v>
      </c>
      <c r="N116" s="32"/>
    </row>
    <row r="117" spans="1:14" s="25" customFormat="1" ht="21.9" customHeight="1" x14ac:dyDescent="0.3">
      <c r="A117" s="26" t="s">
        <v>78</v>
      </c>
      <c r="B117" s="33" t="s">
        <v>79</v>
      </c>
      <c r="C117" s="121" t="s">
        <v>172</v>
      </c>
      <c r="D117" s="29">
        <v>0</v>
      </c>
      <c r="E117" s="29">
        <v>0</v>
      </c>
      <c r="F117" s="29">
        <v>0</v>
      </c>
      <c r="G117" s="29">
        <v>0</v>
      </c>
      <c r="H117" s="30"/>
      <c r="I117" s="30"/>
      <c r="J117" s="29">
        <v>0</v>
      </c>
      <c r="K117" s="29">
        <v>0</v>
      </c>
      <c r="L117" s="15">
        <f t="shared" si="8"/>
        <v>0</v>
      </c>
      <c r="M117" s="15">
        <f t="shared" si="9"/>
        <v>0</v>
      </c>
      <c r="N117" s="32"/>
    </row>
    <row r="118" spans="1:14" s="25" customFormat="1" ht="21.9" customHeight="1" x14ac:dyDescent="0.3">
      <c r="A118" s="26" t="s">
        <v>80</v>
      </c>
      <c r="B118" s="33" t="s">
        <v>81</v>
      </c>
      <c r="C118" s="121" t="s">
        <v>172</v>
      </c>
      <c r="D118" s="29">
        <v>0</v>
      </c>
      <c r="E118" s="29">
        <v>0</v>
      </c>
      <c r="F118" s="29">
        <v>0</v>
      </c>
      <c r="G118" s="29">
        <v>0</v>
      </c>
      <c r="H118" s="30"/>
      <c r="I118" s="30"/>
      <c r="J118" s="29">
        <v>0</v>
      </c>
      <c r="K118" s="29">
        <v>0</v>
      </c>
      <c r="L118" s="15">
        <f t="shared" si="8"/>
        <v>0</v>
      </c>
      <c r="M118" s="15">
        <f t="shared" si="9"/>
        <v>0</v>
      </c>
      <c r="N118" s="32"/>
    </row>
    <row r="119" spans="1:14" s="25" customFormat="1" ht="21.9" customHeight="1" x14ac:dyDescent="0.3">
      <c r="A119" s="26" t="s">
        <v>82</v>
      </c>
      <c r="B119" s="33" t="s">
        <v>83</v>
      </c>
      <c r="C119" s="121" t="s">
        <v>350</v>
      </c>
      <c r="D119" s="29">
        <v>0</v>
      </c>
      <c r="E119" s="29">
        <v>0</v>
      </c>
      <c r="F119" s="29">
        <v>0</v>
      </c>
      <c r="G119" s="29">
        <v>0</v>
      </c>
      <c r="H119" s="30"/>
      <c r="I119" s="30"/>
      <c r="J119" s="29">
        <v>0</v>
      </c>
      <c r="K119" s="29">
        <v>0</v>
      </c>
      <c r="L119" s="15">
        <f t="shared" si="8"/>
        <v>0</v>
      </c>
      <c r="M119" s="15">
        <f t="shared" si="9"/>
        <v>0</v>
      </c>
      <c r="N119" s="32"/>
    </row>
    <row r="120" spans="1:14" s="25" customFormat="1" ht="21.9" customHeight="1" x14ac:dyDescent="0.3">
      <c r="A120" s="26" t="s">
        <v>84</v>
      </c>
      <c r="B120" s="35" t="s">
        <v>85</v>
      </c>
      <c r="C120" s="121" t="s">
        <v>172</v>
      </c>
      <c r="D120" s="29">
        <v>0</v>
      </c>
      <c r="E120" s="29">
        <v>0</v>
      </c>
      <c r="F120" s="29">
        <v>0</v>
      </c>
      <c r="G120" s="29">
        <v>0</v>
      </c>
      <c r="H120" s="30"/>
      <c r="I120" s="30"/>
      <c r="J120" s="29">
        <v>0</v>
      </c>
      <c r="K120" s="29">
        <v>0</v>
      </c>
      <c r="L120" s="15">
        <f t="shared" si="8"/>
        <v>0</v>
      </c>
      <c r="M120" s="15">
        <f t="shared" si="9"/>
        <v>0</v>
      </c>
      <c r="N120" s="32"/>
    </row>
    <row r="121" spans="1:14" s="25" customFormat="1" ht="21.9" customHeight="1" x14ac:dyDescent="0.3">
      <c r="A121" s="26" t="s">
        <v>86</v>
      </c>
      <c r="B121" s="33" t="s">
        <v>87</v>
      </c>
      <c r="C121" s="121" t="s">
        <v>172</v>
      </c>
      <c r="D121" s="29">
        <v>0</v>
      </c>
      <c r="E121" s="29">
        <v>0</v>
      </c>
      <c r="F121" s="29">
        <v>0</v>
      </c>
      <c r="G121" s="29">
        <v>0</v>
      </c>
      <c r="H121" s="30"/>
      <c r="I121" s="30"/>
      <c r="J121" s="29">
        <v>0</v>
      </c>
      <c r="K121" s="29">
        <v>0</v>
      </c>
      <c r="L121" s="15">
        <f t="shared" si="8"/>
        <v>0</v>
      </c>
      <c r="M121" s="15">
        <f t="shared" si="9"/>
        <v>0</v>
      </c>
      <c r="N121" s="32"/>
    </row>
    <row r="122" spans="1:14" s="25" customFormat="1" ht="21.9" customHeight="1" x14ac:dyDescent="0.3">
      <c r="A122" s="26" t="s">
        <v>88</v>
      </c>
      <c r="B122" s="33" t="s">
        <v>89</v>
      </c>
      <c r="C122" s="121" t="s">
        <v>172</v>
      </c>
      <c r="D122" s="29">
        <v>0</v>
      </c>
      <c r="E122" s="29">
        <v>0</v>
      </c>
      <c r="F122" s="29">
        <v>0</v>
      </c>
      <c r="G122" s="29">
        <v>0</v>
      </c>
      <c r="H122" s="30"/>
      <c r="I122" s="30"/>
      <c r="J122" s="29">
        <v>0</v>
      </c>
      <c r="K122" s="29">
        <v>0</v>
      </c>
      <c r="L122" s="15">
        <f t="shared" si="8"/>
        <v>0</v>
      </c>
      <c r="M122" s="15">
        <f t="shared" si="9"/>
        <v>0</v>
      </c>
      <c r="N122" s="32"/>
    </row>
    <row r="123" spans="1:14" s="25" customFormat="1" ht="21.9" customHeight="1" x14ac:dyDescent="0.3">
      <c r="A123" s="26" t="s">
        <v>90</v>
      </c>
      <c r="B123" s="33" t="s">
        <v>91</v>
      </c>
      <c r="C123" s="121" t="s">
        <v>172</v>
      </c>
      <c r="D123" s="29">
        <v>0</v>
      </c>
      <c r="E123" s="29">
        <v>0</v>
      </c>
      <c r="F123" s="29">
        <v>0</v>
      </c>
      <c r="G123" s="29">
        <v>0</v>
      </c>
      <c r="H123" s="30"/>
      <c r="I123" s="30"/>
      <c r="J123" s="29">
        <v>0</v>
      </c>
      <c r="K123" s="29">
        <v>0</v>
      </c>
      <c r="L123" s="15">
        <f t="shared" si="8"/>
        <v>0</v>
      </c>
      <c r="M123" s="15">
        <f t="shared" si="9"/>
        <v>0</v>
      </c>
      <c r="N123" s="32"/>
    </row>
    <row r="124" spans="1:14" s="25" customFormat="1" ht="21.9" customHeight="1" x14ac:dyDescent="0.3">
      <c r="A124" s="26" t="s">
        <v>92</v>
      </c>
      <c r="B124" s="33" t="s">
        <v>93</v>
      </c>
      <c r="C124" s="121" t="s">
        <v>172</v>
      </c>
      <c r="D124" s="29">
        <v>0</v>
      </c>
      <c r="E124" s="29">
        <v>0</v>
      </c>
      <c r="F124" s="29">
        <v>0</v>
      </c>
      <c r="G124" s="29">
        <v>0</v>
      </c>
      <c r="H124" s="30"/>
      <c r="I124" s="30"/>
      <c r="J124" s="29">
        <v>0</v>
      </c>
      <c r="K124" s="29">
        <v>0</v>
      </c>
      <c r="L124" s="15">
        <f t="shared" si="8"/>
        <v>0</v>
      </c>
      <c r="M124" s="15">
        <f t="shared" si="9"/>
        <v>0</v>
      </c>
      <c r="N124" s="32"/>
    </row>
    <row r="125" spans="1:14" s="25" customFormat="1" ht="21.9" customHeight="1" x14ac:dyDescent="0.3">
      <c r="A125" s="26" t="s">
        <v>94</v>
      </c>
      <c r="B125" s="35" t="s">
        <v>95</v>
      </c>
      <c r="C125" s="121" t="s">
        <v>172</v>
      </c>
      <c r="D125" s="29">
        <v>0</v>
      </c>
      <c r="E125" s="29">
        <v>0</v>
      </c>
      <c r="F125" s="29">
        <v>0</v>
      </c>
      <c r="G125" s="29">
        <v>0</v>
      </c>
      <c r="H125" s="30"/>
      <c r="I125" s="30"/>
      <c r="J125" s="29">
        <v>0</v>
      </c>
      <c r="K125" s="29">
        <v>0</v>
      </c>
      <c r="L125" s="15">
        <f t="shared" si="8"/>
        <v>0</v>
      </c>
      <c r="M125" s="15">
        <f t="shared" si="9"/>
        <v>0</v>
      </c>
      <c r="N125" s="32"/>
    </row>
    <row r="126" spans="1:14" s="25" customFormat="1" ht="21.9" customHeight="1" x14ac:dyDescent="0.3">
      <c r="A126" s="26" t="s">
        <v>96</v>
      </c>
      <c r="B126" s="33" t="s">
        <v>97</v>
      </c>
      <c r="C126" s="121" t="s">
        <v>172</v>
      </c>
      <c r="D126" s="29">
        <v>0</v>
      </c>
      <c r="E126" s="29">
        <v>0</v>
      </c>
      <c r="F126" s="29">
        <v>0</v>
      </c>
      <c r="G126" s="29">
        <v>0</v>
      </c>
      <c r="H126" s="30"/>
      <c r="I126" s="30"/>
      <c r="J126" s="29">
        <v>0</v>
      </c>
      <c r="K126" s="29">
        <v>0</v>
      </c>
      <c r="L126" s="15">
        <f t="shared" si="8"/>
        <v>0</v>
      </c>
      <c r="M126" s="15">
        <f t="shared" si="9"/>
        <v>0</v>
      </c>
      <c r="N126" s="32"/>
    </row>
    <row r="127" spans="1:14" s="25" customFormat="1" ht="21.9" customHeight="1" x14ac:dyDescent="0.3">
      <c r="A127" s="26" t="s">
        <v>98</v>
      </c>
      <c r="B127" s="33" t="s">
        <v>99</v>
      </c>
      <c r="C127" s="121" t="s">
        <v>172</v>
      </c>
      <c r="D127" s="29">
        <v>0</v>
      </c>
      <c r="E127" s="29">
        <v>0</v>
      </c>
      <c r="F127" s="29">
        <v>0</v>
      </c>
      <c r="G127" s="29">
        <v>0</v>
      </c>
      <c r="H127" s="30"/>
      <c r="I127" s="30"/>
      <c r="J127" s="29">
        <v>0</v>
      </c>
      <c r="K127" s="29">
        <v>0</v>
      </c>
      <c r="L127" s="15">
        <f t="shared" si="8"/>
        <v>0</v>
      </c>
      <c r="M127" s="15">
        <f t="shared" si="9"/>
        <v>0</v>
      </c>
      <c r="N127" s="32"/>
    </row>
    <row r="128" spans="1:14" s="25" customFormat="1" ht="21.9" customHeight="1" x14ac:dyDescent="0.3">
      <c r="A128" s="26" t="s">
        <v>100</v>
      </c>
      <c r="B128" s="33" t="s">
        <v>101</v>
      </c>
      <c r="C128" s="121" t="s">
        <v>172</v>
      </c>
      <c r="D128" s="29">
        <v>0</v>
      </c>
      <c r="E128" s="29">
        <v>0</v>
      </c>
      <c r="F128" s="29">
        <v>0</v>
      </c>
      <c r="G128" s="29">
        <v>0</v>
      </c>
      <c r="H128" s="30"/>
      <c r="I128" s="30"/>
      <c r="J128" s="29">
        <v>0</v>
      </c>
      <c r="K128" s="29">
        <v>0</v>
      </c>
      <c r="L128" s="15">
        <f t="shared" si="8"/>
        <v>0</v>
      </c>
      <c r="M128" s="15">
        <f t="shared" si="9"/>
        <v>0</v>
      </c>
      <c r="N128" s="32"/>
    </row>
    <row r="129" spans="1:14" s="25" customFormat="1" ht="21.9" customHeight="1" x14ac:dyDescent="0.3">
      <c r="A129" s="26" t="s">
        <v>102</v>
      </c>
      <c r="B129" s="33" t="s">
        <v>103</v>
      </c>
      <c r="C129" s="121" t="s">
        <v>172</v>
      </c>
      <c r="D129" s="29">
        <v>0</v>
      </c>
      <c r="E129" s="29">
        <v>0</v>
      </c>
      <c r="F129" s="29">
        <v>0</v>
      </c>
      <c r="G129" s="29">
        <v>0</v>
      </c>
      <c r="H129" s="30"/>
      <c r="I129" s="30"/>
      <c r="J129" s="29">
        <v>0</v>
      </c>
      <c r="K129" s="29">
        <v>0</v>
      </c>
      <c r="L129" s="15">
        <f t="shared" si="8"/>
        <v>0</v>
      </c>
      <c r="M129" s="15">
        <f t="shared" si="9"/>
        <v>0</v>
      </c>
      <c r="N129" s="32"/>
    </row>
    <row r="130" spans="1:14" s="25" customFormat="1" ht="21.9" customHeight="1" x14ac:dyDescent="0.3">
      <c r="A130" s="26" t="s">
        <v>104</v>
      </c>
      <c r="B130" s="35" t="s">
        <v>105</v>
      </c>
      <c r="C130" s="121" t="s">
        <v>172</v>
      </c>
      <c r="D130" s="29">
        <v>0</v>
      </c>
      <c r="E130" s="29">
        <v>0</v>
      </c>
      <c r="F130" s="29">
        <v>0</v>
      </c>
      <c r="G130" s="29">
        <v>0</v>
      </c>
      <c r="H130" s="30"/>
      <c r="I130" s="30"/>
      <c r="J130" s="29">
        <v>0</v>
      </c>
      <c r="K130" s="29">
        <v>0</v>
      </c>
      <c r="L130" s="15">
        <f t="shared" si="8"/>
        <v>0</v>
      </c>
      <c r="M130" s="15">
        <f t="shared" si="9"/>
        <v>0</v>
      </c>
      <c r="N130" s="32"/>
    </row>
    <row r="131" spans="1:14" s="25" customFormat="1" ht="21.9" customHeight="1" x14ac:dyDescent="0.3">
      <c r="A131" s="26" t="s">
        <v>106</v>
      </c>
      <c r="B131" s="33" t="s">
        <v>107</v>
      </c>
      <c r="C131" s="121" t="s">
        <v>172</v>
      </c>
      <c r="D131" s="29">
        <v>0</v>
      </c>
      <c r="E131" s="29">
        <v>0</v>
      </c>
      <c r="F131" s="29">
        <v>0</v>
      </c>
      <c r="G131" s="29">
        <v>0</v>
      </c>
      <c r="H131" s="30"/>
      <c r="I131" s="30"/>
      <c r="J131" s="29">
        <v>0</v>
      </c>
      <c r="K131" s="29">
        <v>0</v>
      </c>
      <c r="L131" s="15">
        <f t="shared" si="8"/>
        <v>0</v>
      </c>
      <c r="M131" s="15">
        <f t="shared" si="9"/>
        <v>0</v>
      </c>
      <c r="N131" s="32"/>
    </row>
    <row r="132" spans="1:14" s="25" customFormat="1" ht="21.9" customHeight="1" x14ac:dyDescent="0.3">
      <c r="A132" s="26" t="s">
        <v>108</v>
      </c>
      <c r="B132" s="33" t="s">
        <v>109</v>
      </c>
      <c r="C132" s="121" t="s">
        <v>172</v>
      </c>
      <c r="D132" s="29">
        <v>0</v>
      </c>
      <c r="E132" s="29">
        <v>0</v>
      </c>
      <c r="F132" s="29">
        <v>0</v>
      </c>
      <c r="G132" s="29">
        <v>0</v>
      </c>
      <c r="H132" s="30"/>
      <c r="I132" s="30"/>
      <c r="J132" s="29">
        <v>0</v>
      </c>
      <c r="K132" s="29">
        <v>0</v>
      </c>
      <c r="L132" s="15">
        <f t="shared" si="8"/>
        <v>0</v>
      </c>
      <c r="M132" s="15">
        <f t="shared" si="9"/>
        <v>0</v>
      </c>
      <c r="N132" s="32"/>
    </row>
    <row r="133" spans="1:14" s="25" customFormat="1" ht="21.9" customHeight="1" x14ac:dyDescent="0.3">
      <c r="A133" s="26" t="s">
        <v>110</v>
      </c>
      <c r="B133" s="33" t="s">
        <v>111</v>
      </c>
      <c r="C133" s="121" t="s">
        <v>172</v>
      </c>
      <c r="D133" s="29">
        <v>0</v>
      </c>
      <c r="E133" s="29">
        <v>0</v>
      </c>
      <c r="F133" s="29">
        <v>0</v>
      </c>
      <c r="G133" s="29">
        <v>0</v>
      </c>
      <c r="H133" s="30"/>
      <c r="I133" s="30"/>
      <c r="J133" s="29">
        <v>0</v>
      </c>
      <c r="K133" s="29">
        <v>0</v>
      </c>
      <c r="L133" s="15">
        <f t="shared" si="8"/>
        <v>0</v>
      </c>
      <c r="M133" s="15">
        <f t="shared" si="9"/>
        <v>0</v>
      </c>
      <c r="N133" s="32"/>
    </row>
    <row r="134" spans="1:14" s="25" customFormat="1" ht="21.9" customHeight="1" x14ac:dyDescent="0.3">
      <c r="A134" s="26" t="s">
        <v>112</v>
      </c>
      <c r="B134" s="33" t="s">
        <v>113</v>
      </c>
      <c r="C134" s="121" t="s">
        <v>172</v>
      </c>
      <c r="D134" s="29">
        <v>0</v>
      </c>
      <c r="E134" s="29">
        <v>0</v>
      </c>
      <c r="F134" s="29">
        <v>0</v>
      </c>
      <c r="G134" s="29">
        <v>0</v>
      </c>
      <c r="H134" s="30"/>
      <c r="I134" s="30"/>
      <c r="J134" s="29">
        <v>0</v>
      </c>
      <c r="K134" s="29">
        <v>0</v>
      </c>
      <c r="L134" s="15">
        <f t="shared" si="8"/>
        <v>0</v>
      </c>
      <c r="M134" s="15">
        <f t="shared" si="9"/>
        <v>0</v>
      </c>
      <c r="N134" s="32"/>
    </row>
    <row r="135" spans="1:14" s="25" customFormat="1" ht="21.9" customHeight="1" x14ac:dyDescent="0.3">
      <c r="A135" s="26" t="s">
        <v>114</v>
      </c>
      <c r="B135" s="33" t="s">
        <v>115</v>
      </c>
      <c r="C135" s="121" t="s">
        <v>172</v>
      </c>
      <c r="D135" s="29">
        <v>0</v>
      </c>
      <c r="E135" s="29">
        <v>0</v>
      </c>
      <c r="F135" s="29">
        <v>0</v>
      </c>
      <c r="G135" s="29">
        <v>0</v>
      </c>
      <c r="H135" s="30"/>
      <c r="I135" s="30"/>
      <c r="J135" s="29">
        <v>0</v>
      </c>
      <c r="K135" s="29">
        <v>0</v>
      </c>
      <c r="L135" s="15">
        <f t="shared" si="8"/>
        <v>0</v>
      </c>
      <c r="M135" s="15">
        <f t="shared" si="9"/>
        <v>0</v>
      </c>
      <c r="N135" s="37" t="s">
        <v>116</v>
      </c>
    </row>
    <row r="136" spans="1:14" s="25" customFormat="1" ht="21.9" customHeight="1" x14ac:dyDescent="0.3">
      <c r="A136" s="26" t="s">
        <v>117</v>
      </c>
      <c r="B136" s="33" t="s">
        <v>118</v>
      </c>
      <c r="C136" s="121" t="s">
        <v>172</v>
      </c>
      <c r="D136" s="29">
        <v>0</v>
      </c>
      <c r="E136" s="29">
        <v>0</v>
      </c>
      <c r="F136" s="29">
        <v>0</v>
      </c>
      <c r="G136" s="29">
        <v>0</v>
      </c>
      <c r="H136" s="30"/>
      <c r="I136" s="30"/>
      <c r="J136" s="29">
        <v>0</v>
      </c>
      <c r="K136" s="29">
        <v>0</v>
      </c>
      <c r="L136" s="15">
        <f t="shared" si="8"/>
        <v>0</v>
      </c>
      <c r="M136" s="15">
        <f t="shared" si="9"/>
        <v>0</v>
      </c>
      <c r="N136" s="37" t="s">
        <v>116</v>
      </c>
    </row>
    <row r="137" spans="1:14" s="25" customFormat="1" ht="21.9" customHeight="1" x14ac:dyDescent="0.3">
      <c r="A137" s="26" t="s">
        <v>119</v>
      </c>
      <c r="B137" s="33" t="s">
        <v>120</v>
      </c>
      <c r="C137" s="121" t="s">
        <v>172</v>
      </c>
      <c r="D137" s="29">
        <v>0</v>
      </c>
      <c r="E137" s="29">
        <v>0</v>
      </c>
      <c r="F137" s="29">
        <v>0</v>
      </c>
      <c r="G137" s="29">
        <v>0</v>
      </c>
      <c r="H137" s="30"/>
      <c r="I137" s="30"/>
      <c r="J137" s="29">
        <v>0</v>
      </c>
      <c r="K137" s="29">
        <v>0</v>
      </c>
      <c r="L137" s="15">
        <f t="shared" si="8"/>
        <v>0</v>
      </c>
      <c r="M137" s="15">
        <f t="shared" si="9"/>
        <v>0</v>
      </c>
      <c r="N137" s="37"/>
    </row>
    <row r="138" spans="1:14" s="25" customFormat="1" ht="21.9" customHeight="1" x14ac:dyDescent="0.3">
      <c r="A138" s="26" t="s">
        <v>121</v>
      </c>
      <c r="B138" s="33" t="s">
        <v>122</v>
      </c>
      <c r="C138" s="121" t="s">
        <v>351</v>
      </c>
      <c r="D138" s="29">
        <v>0</v>
      </c>
      <c r="E138" s="29">
        <v>0</v>
      </c>
      <c r="F138" s="29">
        <v>0</v>
      </c>
      <c r="G138" s="29">
        <v>0</v>
      </c>
      <c r="H138" s="30"/>
      <c r="I138" s="30"/>
      <c r="J138" s="29">
        <v>0</v>
      </c>
      <c r="K138" s="29">
        <v>0</v>
      </c>
      <c r="L138" s="15">
        <f t="shared" si="8"/>
        <v>0</v>
      </c>
      <c r="M138" s="15">
        <f t="shared" si="9"/>
        <v>0</v>
      </c>
      <c r="N138" s="37" t="s">
        <v>116</v>
      </c>
    </row>
    <row r="139" spans="1:14" s="25" customFormat="1" ht="21.9" customHeight="1" x14ac:dyDescent="0.3">
      <c r="A139" s="26" t="s">
        <v>123</v>
      </c>
      <c r="B139" s="33" t="s">
        <v>124</v>
      </c>
      <c r="C139" s="121" t="s">
        <v>172</v>
      </c>
      <c r="D139" s="29">
        <v>0</v>
      </c>
      <c r="E139" s="29">
        <v>0</v>
      </c>
      <c r="F139" s="29">
        <v>0</v>
      </c>
      <c r="G139" s="29">
        <v>0</v>
      </c>
      <c r="H139" s="30"/>
      <c r="I139" s="30"/>
      <c r="J139" s="29">
        <v>0</v>
      </c>
      <c r="K139" s="29">
        <v>0</v>
      </c>
      <c r="L139" s="15">
        <f t="shared" si="8"/>
        <v>0</v>
      </c>
      <c r="M139" s="15">
        <f t="shared" si="9"/>
        <v>0</v>
      </c>
      <c r="N139" s="38" t="s">
        <v>116</v>
      </c>
    </row>
    <row r="140" spans="1:14" s="25" customFormat="1" ht="21.9" customHeight="1" x14ac:dyDescent="0.3">
      <c r="A140" s="26" t="s">
        <v>125</v>
      </c>
      <c r="B140" s="33" t="s">
        <v>126</v>
      </c>
      <c r="C140" s="121" t="s">
        <v>172</v>
      </c>
      <c r="D140" s="29">
        <v>0</v>
      </c>
      <c r="E140" s="29">
        <v>0</v>
      </c>
      <c r="F140" s="29">
        <v>0</v>
      </c>
      <c r="G140" s="29">
        <v>0</v>
      </c>
      <c r="H140" s="30"/>
      <c r="I140" s="30"/>
      <c r="J140" s="29">
        <v>0</v>
      </c>
      <c r="K140" s="29">
        <v>0</v>
      </c>
      <c r="L140" s="15">
        <f t="shared" si="8"/>
        <v>0</v>
      </c>
      <c r="M140" s="15">
        <f t="shared" si="9"/>
        <v>0</v>
      </c>
      <c r="N140" s="38"/>
    </row>
    <row r="141" spans="1:14" s="25" customFormat="1" ht="21.9" customHeight="1" x14ac:dyDescent="0.3">
      <c r="A141" s="26" t="s">
        <v>127</v>
      </c>
      <c r="B141" s="33" t="s">
        <v>128</v>
      </c>
      <c r="C141" s="121" t="s">
        <v>172</v>
      </c>
      <c r="D141" s="29">
        <v>0</v>
      </c>
      <c r="E141" s="29">
        <v>0</v>
      </c>
      <c r="F141" s="29">
        <v>0</v>
      </c>
      <c r="G141" s="29">
        <v>0</v>
      </c>
      <c r="H141" s="30"/>
      <c r="I141" s="30"/>
      <c r="J141" s="29">
        <v>0</v>
      </c>
      <c r="K141" s="29">
        <v>0</v>
      </c>
      <c r="L141" s="15">
        <f t="shared" si="8"/>
        <v>0</v>
      </c>
      <c r="M141" s="15">
        <f t="shared" si="9"/>
        <v>0</v>
      </c>
      <c r="N141" s="38"/>
    </row>
    <row r="142" spans="1:14" s="25" customFormat="1" ht="21.9" customHeight="1" x14ac:dyDescent="0.3">
      <c r="A142" s="26" t="s">
        <v>129</v>
      </c>
      <c r="B142" s="33" t="s">
        <v>130</v>
      </c>
      <c r="C142" s="121" t="s">
        <v>172</v>
      </c>
      <c r="D142" s="29">
        <v>0</v>
      </c>
      <c r="E142" s="29">
        <v>0</v>
      </c>
      <c r="F142" s="29">
        <v>0</v>
      </c>
      <c r="G142" s="29">
        <v>0</v>
      </c>
      <c r="H142" s="30"/>
      <c r="I142" s="30"/>
      <c r="J142" s="29">
        <v>0</v>
      </c>
      <c r="K142" s="29">
        <v>0</v>
      </c>
      <c r="L142" s="15">
        <f t="shared" si="8"/>
        <v>0</v>
      </c>
      <c r="M142" s="15">
        <f t="shared" si="9"/>
        <v>0</v>
      </c>
      <c r="N142" s="38"/>
    </row>
    <row r="143" spans="1:14" s="25" customFormat="1" ht="21.9" customHeight="1" x14ac:dyDescent="0.3">
      <c r="A143" s="26" t="s">
        <v>131</v>
      </c>
      <c r="B143" s="33" t="s">
        <v>132</v>
      </c>
      <c r="C143" s="121" t="s">
        <v>172</v>
      </c>
      <c r="D143" s="29">
        <v>0</v>
      </c>
      <c r="E143" s="29">
        <v>0</v>
      </c>
      <c r="F143" s="29">
        <v>0</v>
      </c>
      <c r="G143" s="29">
        <v>0</v>
      </c>
      <c r="H143" s="30"/>
      <c r="I143" s="30"/>
      <c r="J143" s="29">
        <v>0</v>
      </c>
      <c r="K143" s="29">
        <v>0</v>
      </c>
      <c r="L143" s="15">
        <f t="shared" si="8"/>
        <v>0</v>
      </c>
      <c r="M143" s="15">
        <f t="shared" si="9"/>
        <v>0</v>
      </c>
      <c r="N143" s="38"/>
    </row>
    <row r="144" spans="1:14" s="25" customFormat="1" ht="21.9" customHeight="1" x14ac:dyDescent="0.3">
      <c r="A144" s="26" t="s">
        <v>133</v>
      </c>
      <c r="B144" s="33" t="s">
        <v>134</v>
      </c>
      <c r="C144" s="121" t="s">
        <v>172</v>
      </c>
      <c r="D144" s="29">
        <v>0</v>
      </c>
      <c r="E144" s="29">
        <v>0</v>
      </c>
      <c r="F144" s="29">
        <v>0</v>
      </c>
      <c r="G144" s="29">
        <v>0</v>
      </c>
      <c r="H144" s="30"/>
      <c r="I144" s="30"/>
      <c r="J144" s="29">
        <v>0</v>
      </c>
      <c r="K144" s="29">
        <v>0</v>
      </c>
      <c r="L144" s="15">
        <f t="shared" si="8"/>
        <v>0</v>
      </c>
      <c r="M144" s="15">
        <f t="shared" si="9"/>
        <v>0</v>
      </c>
      <c r="N144" s="38"/>
    </row>
    <row r="145" spans="1:14" s="25" customFormat="1" ht="21.9" customHeight="1" x14ac:dyDescent="0.3">
      <c r="A145" s="26" t="s">
        <v>135</v>
      </c>
      <c r="B145" s="33" t="s">
        <v>83</v>
      </c>
      <c r="C145" s="121" t="s">
        <v>350</v>
      </c>
      <c r="D145" s="29">
        <v>0</v>
      </c>
      <c r="E145" s="29">
        <v>0</v>
      </c>
      <c r="F145" s="29">
        <v>0</v>
      </c>
      <c r="G145" s="29">
        <v>0</v>
      </c>
      <c r="H145" s="30"/>
      <c r="I145" s="30"/>
      <c r="J145" s="29">
        <v>0</v>
      </c>
      <c r="K145" s="29">
        <v>0</v>
      </c>
      <c r="L145" s="15">
        <f t="shared" si="8"/>
        <v>0</v>
      </c>
      <c r="M145" s="15">
        <f t="shared" si="9"/>
        <v>0</v>
      </c>
      <c r="N145" s="38"/>
    </row>
    <row r="146" spans="1:14" s="25" customFormat="1" ht="21.9" customHeight="1" x14ac:dyDescent="0.3">
      <c r="A146" s="26" t="s">
        <v>137</v>
      </c>
      <c r="B146" s="33" t="s">
        <v>136</v>
      </c>
      <c r="C146" s="121" t="s">
        <v>172</v>
      </c>
      <c r="D146" s="29">
        <v>0</v>
      </c>
      <c r="E146" s="29">
        <v>0</v>
      </c>
      <c r="F146" s="29">
        <v>0</v>
      </c>
      <c r="G146" s="29">
        <v>0</v>
      </c>
      <c r="H146" s="30"/>
      <c r="I146" s="30"/>
      <c r="J146" s="29">
        <v>0</v>
      </c>
      <c r="K146" s="29">
        <v>0</v>
      </c>
      <c r="L146" s="15">
        <f t="shared" si="8"/>
        <v>0</v>
      </c>
      <c r="M146" s="15">
        <f t="shared" si="9"/>
        <v>0</v>
      </c>
      <c r="N146" s="40" t="s">
        <v>116</v>
      </c>
    </row>
    <row r="147" spans="1:14" s="25" customFormat="1" ht="21.9" customHeight="1" x14ac:dyDescent="0.3">
      <c r="A147" s="26" t="s">
        <v>138</v>
      </c>
      <c r="B147" s="33" t="s">
        <v>105</v>
      </c>
      <c r="C147" s="121" t="s">
        <v>172</v>
      </c>
      <c r="D147" s="29">
        <v>0</v>
      </c>
      <c r="E147" s="29">
        <v>0</v>
      </c>
      <c r="F147" s="29">
        <v>0</v>
      </c>
      <c r="G147" s="29">
        <v>0</v>
      </c>
      <c r="H147" s="30"/>
      <c r="I147" s="30"/>
      <c r="J147" s="29">
        <v>0</v>
      </c>
      <c r="K147" s="29">
        <v>0</v>
      </c>
      <c r="L147" s="15">
        <f t="shared" si="8"/>
        <v>0</v>
      </c>
      <c r="M147" s="15">
        <f t="shared" si="9"/>
        <v>0</v>
      </c>
      <c r="N147" s="37" t="s">
        <v>116</v>
      </c>
    </row>
    <row r="148" spans="1:14" s="25" customFormat="1" ht="21.9" customHeight="1" x14ac:dyDescent="0.3">
      <c r="A148" s="26" t="s">
        <v>140</v>
      </c>
      <c r="B148" s="33" t="s">
        <v>139</v>
      </c>
      <c r="C148" s="121" t="s">
        <v>172</v>
      </c>
      <c r="D148" s="29">
        <v>0</v>
      </c>
      <c r="E148" s="29">
        <v>0</v>
      </c>
      <c r="F148" s="29">
        <v>0</v>
      </c>
      <c r="G148" s="29">
        <v>0</v>
      </c>
      <c r="H148" s="30"/>
      <c r="I148" s="30"/>
      <c r="J148" s="29">
        <v>0</v>
      </c>
      <c r="K148" s="29">
        <v>0</v>
      </c>
      <c r="L148" s="15">
        <f t="shared" si="8"/>
        <v>0</v>
      </c>
      <c r="M148" s="15">
        <f t="shared" si="9"/>
        <v>0</v>
      </c>
      <c r="N148" s="37" t="s">
        <v>116</v>
      </c>
    </row>
    <row r="149" spans="1:14" s="25" customFormat="1" ht="21.9" customHeight="1" x14ac:dyDescent="0.3">
      <c r="A149" s="26" t="s">
        <v>141</v>
      </c>
      <c r="B149" s="33" t="s">
        <v>95</v>
      </c>
      <c r="C149" s="121" t="s">
        <v>172</v>
      </c>
      <c r="D149" s="29">
        <v>0</v>
      </c>
      <c r="E149" s="29">
        <v>0</v>
      </c>
      <c r="F149" s="29">
        <v>0</v>
      </c>
      <c r="G149" s="29">
        <v>0</v>
      </c>
      <c r="H149" s="30"/>
      <c r="I149" s="30"/>
      <c r="J149" s="29">
        <v>0</v>
      </c>
      <c r="K149" s="29">
        <v>0</v>
      </c>
      <c r="L149" s="15">
        <f t="shared" si="8"/>
        <v>0</v>
      </c>
      <c r="M149" s="15">
        <f t="shared" si="9"/>
        <v>0</v>
      </c>
      <c r="N149" s="37" t="s">
        <v>116</v>
      </c>
    </row>
    <row r="150" spans="1:14" s="25" customFormat="1" ht="21.9" customHeight="1" x14ac:dyDescent="0.3">
      <c r="A150" s="26" t="s">
        <v>143</v>
      </c>
      <c r="B150" s="33" t="s">
        <v>142</v>
      </c>
      <c r="C150" s="121" t="s">
        <v>172</v>
      </c>
      <c r="D150" s="29">
        <v>0</v>
      </c>
      <c r="E150" s="29">
        <v>0</v>
      </c>
      <c r="F150" s="29">
        <v>0</v>
      </c>
      <c r="G150" s="29">
        <v>0</v>
      </c>
      <c r="H150" s="30"/>
      <c r="I150" s="30"/>
      <c r="J150" s="29">
        <v>0</v>
      </c>
      <c r="K150" s="29">
        <v>0</v>
      </c>
      <c r="L150" s="15">
        <f t="shared" si="8"/>
        <v>0</v>
      </c>
      <c r="M150" s="15">
        <f t="shared" si="9"/>
        <v>0</v>
      </c>
      <c r="N150" s="37" t="s">
        <v>116</v>
      </c>
    </row>
    <row r="151" spans="1:14" s="25" customFormat="1" ht="21.9" customHeight="1" x14ac:dyDescent="0.3">
      <c r="A151" s="26" t="s">
        <v>145</v>
      </c>
      <c r="B151" s="33" t="s">
        <v>144</v>
      </c>
      <c r="C151" s="121" t="s">
        <v>172</v>
      </c>
      <c r="D151" s="29">
        <v>0</v>
      </c>
      <c r="E151" s="29">
        <v>0</v>
      </c>
      <c r="F151" s="29">
        <v>0</v>
      </c>
      <c r="G151" s="29">
        <v>0</v>
      </c>
      <c r="H151" s="30"/>
      <c r="I151" s="30"/>
      <c r="J151" s="29">
        <v>0</v>
      </c>
      <c r="K151" s="29">
        <v>0</v>
      </c>
      <c r="L151" s="15">
        <f t="shared" si="8"/>
        <v>0</v>
      </c>
      <c r="M151" s="15">
        <f t="shared" si="9"/>
        <v>0</v>
      </c>
      <c r="N151" s="37"/>
    </row>
    <row r="152" spans="1:14" s="25" customFormat="1" ht="21.9" customHeight="1" x14ac:dyDescent="0.3">
      <c r="A152" s="26" t="s">
        <v>147</v>
      </c>
      <c r="B152" s="33" t="s">
        <v>146</v>
      </c>
      <c r="C152" s="121" t="s">
        <v>172</v>
      </c>
      <c r="D152" s="29">
        <v>0</v>
      </c>
      <c r="E152" s="29">
        <v>0</v>
      </c>
      <c r="F152" s="29">
        <v>0</v>
      </c>
      <c r="G152" s="29">
        <v>0</v>
      </c>
      <c r="H152" s="30"/>
      <c r="I152" s="30"/>
      <c r="J152" s="29">
        <v>0</v>
      </c>
      <c r="K152" s="29">
        <v>0</v>
      </c>
      <c r="L152" s="15">
        <f t="shared" si="8"/>
        <v>0</v>
      </c>
      <c r="M152" s="15">
        <f t="shared" si="9"/>
        <v>0</v>
      </c>
      <c r="N152" s="37"/>
    </row>
    <row r="153" spans="1:14" s="25" customFormat="1" ht="21.9" customHeight="1" x14ac:dyDescent="0.25">
      <c r="A153" s="26" t="s">
        <v>149</v>
      </c>
      <c r="B153" s="122" t="s">
        <v>148</v>
      </c>
      <c r="C153" s="121" t="s">
        <v>172</v>
      </c>
      <c r="D153" s="29">
        <v>0</v>
      </c>
      <c r="E153" s="29">
        <v>0</v>
      </c>
      <c r="F153" s="29">
        <v>0</v>
      </c>
      <c r="G153" s="29">
        <v>0</v>
      </c>
      <c r="H153" s="30"/>
      <c r="I153" s="30"/>
      <c r="J153" s="29">
        <v>0</v>
      </c>
      <c r="K153" s="29">
        <v>0</v>
      </c>
      <c r="L153" s="15">
        <f t="shared" si="8"/>
        <v>0</v>
      </c>
      <c r="M153" s="15">
        <f t="shared" si="9"/>
        <v>0</v>
      </c>
      <c r="N153" s="37"/>
    </row>
    <row r="154" spans="1:14" s="25" customFormat="1" ht="21.9" customHeight="1" x14ac:dyDescent="0.25">
      <c r="A154" s="26" t="s">
        <v>151</v>
      </c>
      <c r="B154" s="123" t="s">
        <v>150</v>
      </c>
      <c r="C154" s="121" t="s">
        <v>172</v>
      </c>
      <c r="D154" s="29">
        <v>0</v>
      </c>
      <c r="E154" s="29">
        <v>0</v>
      </c>
      <c r="F154" s="29">
        <v>0</v>
      </c>
      <c r="G154" s="29">
        <v>0</v>
      </c>
      <c r="H154" s="30"/>
      <c r="I154" s="30"/>
      <c r="J154" s="29">
        <v>0</v>
      </c>
      <c r="K154" s="29">
        <v>0</v>
      </c>
      <c r="L154" s="15">
        <f t="shared" si="8"/>
        <v>0</v>
      </c>
      <c r="M154" s="15">
        <f t="shared" si="9"/>
        <v>0</v>
      </c>
      <c r="N154" s="37"/>
    </row>
    <row r="155" spans="1:14" s="25" customFormat="1" ht="21.9" customHeight="1" x14ac:dyDescent="0.3">
      <c r="A155" s="26" t="s">
        <v>153</v>
      </c>
      <c r="B155" s="33" t="s">
        <v>152</v>
      </c>
      <c r="C155" s="121" t="s">
        <v>350</v>
      </c>
      <c r="D155" s="29">
        <v>0</v>
      </c>
      <c r="E155" s="29">
        <v>0</v>
      </c>
      <c r="F155" s="29">
        <v>0</v>
      </c>
      <c r="G155" s="29">
        <v>0</v>
      </c>
      <c r="H155" s="30"/>
      <c r="I155" s="30"/>
      <c r="J155" s="29">
        <v>0</v>
      </c>
      <c r="K155" s="29">
        <v>0</v>
      </c>
      <c r="L155" s="15">
        <f t="shared" si="8"/>
        <v>0</v>
      </c>
      <c r="M155" s="15">
        <f t="shared" si="9"/>
        <v>0</v>
      </c>
      <c r="N155" s="37"/>
    </row>
    <row r="156" spans="1:14" s="25" customFormat="1" ht="21.9" customHeight="1" x14ac:dyDescent="0.3">
      <c r="A156" s="26" t="s">
        <v>155</v>
      </c>
      <c r="B156" s="33" t="s">
        <v>154</v>
      </c>
      <c r="C156" s="121" t="s">
        <v>172</v>
      </c>
      <c r="D156" s="29">
        <v>0</v>
      </c>
      <c r="E156" s="29">
        <v>0</v>
      </c>
      <c r="F156" s="29">
        <v>0</v>
      </c>
      <c r="G156" s="29">
        <v>0</v>
      </c>
      <c r="H156" s="30"/>
      <c r="I156" s="30"/>
      <c r="J156" s="29">
        <v>0</v>
      </c>
      <c r="K156" s="29">
        <v>0</v>
      </c>
      <c r="L156" s="15">
        <f t="shared" si="8"/>
        <v>0</v>
      </c>
      <c r="M156" s="15">
        <f t="shared" si="9"/>
        <v>0</v>
      </c>
      <c r="N156" s="37"/>
    </row>
    <row r="157" spans="1:14" s="25" customFormat="1" ht="21.9" customHeight="1" x14ac:dyDescent="0.3">
      <c r="A157" s="26" t="s">
        <v>157</v>
      </c>
      <c r="B157" s="33" t="s">
        <v>156</v>
      </c>
      <c r="C157" s="121" t="s">
        <v>172</v>
      </c>
      <c r="D157" s="29">
        <v>0</v>
      </c>
      <c r="E157" s="29">
        <v>0</v>
      </c>
      <c r="F157" s="29">
        <v>0</v>
      </c>
      <c r="G157" s="29">
        <v>0</v>
      </c>
      <c r="H157" s="30"/>
      <c r="I157" s="30"/>
      <c r="J157" s="29">
        <v>0</v>
      </c>
      <c r="K157" s="29">
        <v>0</v>
      </c>
      <c r="L157" s="15">
        <f t="shared" si="8"/>
        <v>0</v>
      </c>
      <c r="M157" s="15">
        <f t="shared" si="9"/>
        <v>0</v>
      </c>
      <c r="N157" s="37"/>
    </row>
    <row r="158" spans="1:14" s="25" customFormat="1" ht="21.9" customHeight="1" x14ac:dyDescent="0.3">
      <c r="A158" s="26" t="s">
        <v>159</v>
      </c>
      <c r="B158" s="33" t="s">
        <v>158</v>
      </c>
      <c r="C158" s="121" t="s">
        <v>172</v>
      </c>
      <c r="D158" s="29">
        <v>0</v>
      </c>
      <c r="E158" s="29">
        <v>0</v>
      </c>
      <c r="F158" s="29">
        <v>0</v>
      </c>
      <c r="G158" s="29">
        <v>0</v>
      </c>
      <c r="H158" s="30"/>
      <c r="I158" s="30"/>
      <c r="J158" s="29">
        <v>0</v>
      </c>
      <c r="K158" s="29">
        <v>0</v>
      </c>
      <c r="L158" s="15">
        <f t="shared" si="8"/>
        <v>0</v>
      </c>
      <c r="M158" s="15">
        <f t="shared" si="9"/>
        <v>0</v>
      </c>
      <c r="N158" s="37"/>
    </row>
    <row r="159" spans="1:14" s="25" customFormat="1" ht="21.9" customHeight="1" x14ac:dyDescent="0.3">
      <c r="A159" s="26" t="s">
        <v>161</v>
      </c>
      <c r="B159" s="33" t="s">
        <v>160</v>
      </c>
      <c r="C159" s="121" t="s">
        <v>172</v>
      </c>
      <c r="D159" s="29">
        <v>0</v>
      </c>
      <c r="E159" s="29">
        <v>0</v>
      </c>
      <c r="F159" s="29">
        <v>0</v>
      </c>
      <c r="G159" s="29">
        <v>0</v>
      </c>
      <c r="H159" s="30"/>
      <c r="I159" s="30"/>
      <c r="J159" s="29">
        <v>0</v>
      </c>
      <c r="K159" s="29">
        <v>0</v>
      </c>
      <c r="L159" s="15">
        <f t="shared" si="8"/>
        <v>0</v>
      </c>
      <c r="M159" s="15">
        <f t="shared" si="9"/>
        <v>0</v>
      </c>
      <c r="N159" s="37"/>
    </row>
    <row r="160" spans="1:14" s="25" customFormat="1" ht="21.9" customHeight="1" x14ac:dyDescent="0.3">
      <c r="A160" s="26" t="s">
        <v>162</v>
      </c>
      <c r="B160" s="33" t="s">
        <v>111</v>
      </c>
      <c r="C160" s="121" t="s">
        <v>172</v>
      </c>
      <c r="D160" s="29">
        <v>0</v>
      </c>
      <c r="E160" s="29">
        <v>0</v>
      </c>
      <c r="F160" s="29">
        <v>0</v>
      </c>
      <c r="G160" s="29">
        <v>0</v>
      </c>
      <c r="H160" s="30"/>
      <c r="I160" s="30"/>
      <c r="J160" s="29">
        <v>0</v>
      </c>
      <c r="K160" s="29">
        <v>0</v>
      </c>
      <c r="L160" s="15">
        <f t="shared" si="8"/>
        <v>0</v>
      </c>
      <c r="M160" s="15">
        <f t="shared" si="9"/>
        <v>0</v>
      </c>
      <c r="N160" s="40" t="s">
        <v>116</v>
      </c>
    </row>
    <row r="161" spans="1:16" s="25" customFormat="1" ht="21.9" customHeight="1" x14ac:dyDescent="0.3">
      <c r="A161" s="26" t="s">
        <v>365</v>
      </c>
      <c r="B161" s="33" t="s">
        <v>163</v>
      </c>
      <c r="C161" s="121" t="s">
        <v>172</v>
      </c>
      <c r="D161" s="29">
        <v>0</v>
      </c>
      <c r="E161" s="29">
        <v>0</v>
      </c>
      <c r="F161" s="29">
        <v>0</v>
      </c>
      <c r="G161" s="29">
        <v>0</v>
      </c>
      <c r="H161" s="30"/>
      <c r="I161" s="30"/>
      <c r="J161" s="29">
        <v>0</v>
      </c>
      <c r="K161" s="29">
        <v>0</v>
      </c>
      <c r="L161" s="15">
        <f t="shared" si="8"/>
        <v>0</v>
      </c>
      <c r="M161" s="15">
        <f t="shared" si="9"/>
        <v>0</v>
      </c>
      <c r="N161" s="37"/>
    </row>
    <row r="162" spans="1:16" s="25" customFormat="1" ht="21.9" customHeight="1" x14ac:dyDescent="0.3">
      <c r="A162" s="41" t="s">
        <v>41</v>
      </c>
      <c r="B162" s="42"/>
      <c r="C162" s="42"/>
      <c r="D162" s="42"/>
      <c r="E162" s="43"/>
      <c r="F162" s="42"/>
      <c r="G162" s="42"/>
      <c r="H162" s="42"/>
      <c r="I162" s="42"/>
      <c r="J162" s="44"/>
      <c r="K162" s="44"/>
      <c r="L162" s="44"/>
      <c r="M162" s="45">
        <f>SUM(M135:M161)</f>
        <v>0</v>
      </c>
      <c r="N162" s="46"/>
    </row>
    <row r="163" spans="1:16" x14ac:dyDescent="0.3">
      <c r="A163" s="47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9"/>
      <c r="N163" s="50"/>
    </row>
    <row r="164" spans="1:16" s="25" customFormat="1" ht="21.9" customHeight="1" x14ac:dyDescent="0.3">
      <c r="A164" s="140" t="s">
        <v>164</v>
      </c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2"/>
    </row>
    <row r="165" spans="1:16" s="25" customFormat="1" ht="21.9" customHeight="1" x14ac:dyDescent="0.3">
      <c r="A165" s="8" t="s">
        <v>165</v>
      </c>
      <c r="B165" s="9" t="s">
        <v>166</v>
      </c>
      <c r="C165" s="10" t="s">
        <v>54</v>
      </c>
      <c r="D165" s="51">
        <v>833.1511839708561</v>
      </c>
      <c r="E165" s="16">
        <v>318000</v>
      </c>
      <c r="F165" s="13">
        <f>2131.693989+974.5</f>
        <v>3106.1939889999999</v>
      </c>
      <c r="G165" s="13">
        <f>267500+267500</f>
        <v>535000</v>
      </c>
      <c r="H165" s="14">
        <v>44831</v>
      </c>
      <c r="I165" s="14">
        <v>44831</v>
      </c>
      <c r="J165" s="13">
        <f>+K165/274.5</f>
        <v>1656.4663023679418</v>
      </c>
      <c r="K165" s="13">
        <v>454700</v>
      </c>
      <c r="L165" s="15">
        <f>+D165+F165-J165</f>
        <v>2282.878870602914</v>
      </c>
      <c r="M165" s="138">
        <f>+E165+G165-K165</f>
        <v>398300</v>
      </c>
      <c r="N165" s="17" t="s">
        <v>19</v>
      </c>
    </row>
    <row r="166" spans="1:16" s="25" customFormat="1" ht="21.9" customHeight="1" x14ac:dyDescent="0.3">
      <c r="A166" s="8" t="s">
        <v>167</v>
      </c>
      <c r="B166" s="9" t="s">
        <v>168</v>
      </c>
      <c r="C166" s="10" t="s">
        <v>54</v>
      </c>
      <c r="D166" s="51">
        <v>29.326047358834245</v>
      </c>
      <c r="E166" s="16">
        <v>5650</v>
      </c>
      <c r="F166" s="13">
        <f>210.38251366+91.0746812</f>
        <v>301.45719486000002</v>
      </c>
      <c r="G166" s="13">
        <f>25000+25000</f>
        <v>50000</v>
      </c>
      <c r="H166" s="14">
        <v>44831</v>
      </c>
      <c r="I166" s="14">
        <v>44831</v>
      </c>
      <c r="J166" s="13">
        <f>+K166/274.5</f>
        <v>123.8615664845173</v>
      </c>
      <c r="K166" s="13">
        <v>34000</v>
      </c>
      <c r="L166" s="128">
        <f>+D166+F166-J166</f>
        <v>206.92167573431698</v>
      </c>
      <c r="M166" s="138">
        <f>+E166+G166-K166</f>
        <v>21650</v>
      </c>
      <c r="N166" s="17" t="s">
        <v>40</v>
      </c>
    </row>
    <row r="167" spans="1:16" s="25" customFormat="1" ht="21.9" customHeight="1" x14ac:dyDescent="0.3">
      <c r="A167" s="143" t="s">
        <v>41</v>
      </c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45">
        <f>SUM(M165:M166)</f>
        <v>419950</v>
      </c>
      <c r="N167" s="20"/>
      <c r="P167" s="129"/>
    </row>
    <row r="168" spans="1:16" s="25" customFormat="1" ht="21.9" customHeight="1" x14ac:dyDescent="0.3">
      <c r="A168" s="52"/>
      <c r="B168" s="53"/>
      <c r="C168" s="53"/>
      <c r="D168" s="53"/>
      <c r="E168" s="54"/>
      <c r="F168" s="54"/>
      <c r="G168" s="53"/>
      <c r="H168" s="53"/>
      <c r="I168" s="53"/>
      <c r="J168" s="55">
        <f>+J165*274.5</f>
        <v>454700</v>
      </c>
      <c r="K168" s="56"/>
      <c r="L168" s="55"/>
      <c r="M168" s="53"/>
      <c r="N168" s="57"/>
    </row>
    <row r="169" spans="1:16" s="25" customFormat="1" ht="21.9" customHeight="1" x14ac:dyDescent="0.3">
      <c r="A169" s="154" t="s">
        <v>169</v>
      </c>
      <c r="B169" s="153"/>
      <c r="C169" s="153"/>
      <c r="D169" s="153"/>
      <c r="E169" s="153"/>
      <c r="F169" s="153"/>
      <c r="G169" s="153"/>
      <c r="H169" s="153"/>
      <c r="I169" s="153"/>
      <c r="J169" s="153"/>
      <c r="K169" s="153"/>
      <c r="L169" s="153"/>
      <c r="M169" s="153"/>
      <c r="N169" s="155"/>
      <c r="P169" s="130"/>
    </row>
    <row r="170" spans="1:16" s="25" customFormat="1" ht="21.9" customHeight="1" x14ac:dyDescent="0.3">
      <c r="A170" s="58" t="s">
        <v>170</v>
      </c>
      <c r="B170" s="59" t="s">
        <v>171</v>
      </c>
      <c r="C170" s="10" t="s">
        <v>172</v>
      </c>
      <c r="D170" s="60">
        <v>9</v>
      </c>
      <c r="E170" s="61">
        <v>1890.04</v>
      </c>
      <c r="F170" s="61">
        <v>0</v>
      </c>
      <c r="G170" s="61">
        <v>0</v>
      </c>
      <c r="H170" s="30">
        <v>44386</v>
      </c>
      <c r="I170" s="30">
        <v>44386</v>
      </c>
      <c r="J170" s="61">
        <v>0</v>
      </c>
      <c r="K170" s="61">
        <v>0</v>
      </c>
      <c r="L170" s="39">
        <f>+D170+F170-J170</f>
        <v>9</v>
      </c>
      <c r="M170" s="62">
        <f>+E170+G170-K170</f>
        <v>1890.04</v>
      </c>
      <c r="N170" s="17" t="s">
        <v>173</v>
      </c>
      <c r="P170" s="130"/>
    </row>
    <row r="171" spans="1:16" s="25" customFormat="1" ht="21.9" customHeight="1" x14ac:dyDescent="0.3">
      <c r="A171" s="58" t="s">
        <v>174</v>
      </c>
      <c r="B171" s="59" t="s">
        <v>175</v>
      </c>
      <c r="C171" s="10" t="s">
        <v>172</v>
      </c>
      <c r="D171" s="60">
        <v>6</v>
      </c>
      <c r="E171" s="61">
        <v>2016.03</v>
      </c>
      <c r="F171" s="61">
        <v>0</v>
      </c>
      <c r="G171" s="61">
        <v>0</v>
      </c>
      <c r="H171" s="30">
        <v>44284</v>
      </c>
      <c r="I171" s="30">
        <v>44284</v>
      </c>
      <c r="J171" s="61">
        <v>0</v>
      </c>
      <c r="K171" s="61">
        <v>0</v>
      </c>
      <c r="L171" s="39">
        <f t="shared" ref="L171:M220" si="10">+D171+F171-J171</f>
        <v>6</v>
      </c>
      <c r="M171" s="62">
        <f t="shared" si="10"/>
        <v>2016.03</v>
      </c>
      <c r="N171" s="17"/>
    </row>
    <row r="172" spans="1:16" s="25" customFormat="1" ht="21.9" customHeight="1" x14ac:dyDescent="0.3">
      <c r="A172" s="58" t="s">
        <v>176</v>
      </c>
      <c r="B172" s="59" t="s">
        <v>177</v>
      </c>
      <c r="C172" s="10" t="s">
        <v>178</v>
      </c>
      <c r="D172" s="60">
        <v>0</v>
      </c>
      <c r="E172" s="61">
        <v>0</v>
      </c>
      <c r="F172" s="61">
        <v>0</v>
      </c>
      <c r="G172" s="61">
        <v>0</v>
      </c>
      <c r="H172" s="30">
        <v>43780</v>
      </c>
      <c r="I172" s="30">
        <v>43780</v>
      </c>
      <c r="J172" s="61">
        <v>0</v>
      </c>
      <c r="K172" s="61">
        <v>0</v>
      </c>
      <c r="L172" s="39">
        <f t="shared" si="10"/>
        <v>0</v>
      </c>
      <c r="M172" s="62">
        <f t="shared" si="10"/>
        <v>0</v>
      </c>
      <c r="N172" s="17" t="s">
        <v>173</v>
      </c>
    </row>
    <row r="173" spans="1:16" s="25" customFormat="1" ht="21.9" customHeight="1" x14ac:dyDescent="0.3">
      <c r="A173" s="58" t="s">
        <v>179</v>
      </c>
      <c r="B173" s="63" t="s">
        <v>180</v>
      </c>
      <c r="C173" s="37" t="s">
        <v>172</v>
      </c>
      <c r="D173" s="64">
        <v>13</v>
      </c>
      <c r="E173" s="65">
        <v>3498.0257142857145</v>
      </c>
      <c r="F173" s="61">
        <v>0</v>
      </c>
      <c r="G173" s="61">
        <v>0</v>
      </c>
      <c r="H173" s="30">
        <v>43780</v>
      </c>
      <c r="I173" s="30">
        <v>43780</v>
      </c>
      <c r="J173" s="61">
        <v>0</v>
      </c>
      <c r="K173" s="61">
        <v>0</v>
      </c>
      <c r="L173" s="39">
        <f t="shared" si="10"/>
        <v>13</v>
      </c>
      <c r="M173" s="62">
        <f t="shared" si="10"/>
        <v>3498.0257142857145</v>
      </c>
      <c r="N173" s="66" t="s">
        <v>173</v>
      </c>
    </row>
    <row r="174" spans="1:16" s="25" customFormat="1" ht="21.9" customHeight="1" x14ac:dyDescent="0.3">
      <c r="A174" s="58" t="s">
        <v>181</v>
      </c>
      <c r="B174" s="63" t="s">
        <v>182</v>
      </c>
      <c r="C174" s="37" t="s">
        <v>172</v>
      </c>
      <c r="D174" s="64">
        <v>0</v>
      </c>
      <c r="E174" s="65">
        <v>0</v>
      </c>
      <c r="F174" s="61">
        <v>0</v>
      </c>
      <c r="G174" s="61">
        <v>0</v>
      </c>
      <c r="H174" s="30">
        <v>44284</v>
      </c>
      <c r="I174" s="30">
        <v>44284</v>
      </c>
      <c r="J174" s="61">
        <v>0</v>
      </c>
      <c r="K174" s="61">
        <v>0</v>
      </c>
      <c r="L174" s="39">
        <f t="shared" si="10"/>
        <v>0</v>
      </c>
      <c r="M174" s="62">
        <f t="shared" si="10"/>
        <v>0</v>
      </c>
      <c r="N174" s="66"/>
    </row>
    <row r="175" spans="1:16" s="25" customFormat="1" ht="21.9" customHeight="1" x14ac:dyDescent="0.3">
      <c r="A175" s="58" t="s">
        <v>183</v>
      </c>
      <c r="B175" s="59" t="s">
        <v>184</v>
      </c>
      <c r="C175" s="10" t="s">
        <v>172</v>
      </c>
      <c r="D175" s="60">
        <v>12</v>
      </c>
      <c r="E175" s="61">
        <v>647.96</v>
      </c>
      <c r="F175" s="61">
        <v>0</v>
      </c>
      <c r="G175" s="61">
        <v>0</v>
      </c>
      <c r="H175" s="30">
        <v>44284</v>
      </c>
      <c r="I175" s="30">
        <v>44284</v>
      </c>
      <c r="J175" s="61">
        <v>0</v>
      </c>
      <c r="K175" s="61">
        <v>0</v>
      </c>
      <c r="L175" s="39">
        <f t="shared" si="10"/>
        <v>12</v>
      </c>
      <c r="M175" s="62">
        <f t="shared" si="10"/>
        <v>647.96</v>
      </c>
      <c r="N175" s="66"/>
    </row>
    <row r="176" spans="1:16" s="25" customFormat="1" ht="21.9" customHeight="1" x14ac:dyDescent="0.3">
      <c r="A176" s="58" t="s">
        <v>185</v>
      </c>
      <c r="B176" s="63" t="s">
        <v>186</v>
      </c>
      <c r="C176" s="37" t="s">
        <v>172</v>
      </c>
      <c r="D176" s="64">
        <v>3</v>
      </c>
      <c r="E176" s="65">
        <v>881.99</v>
      </c>
      <c r="F176" s="61">
        <v>0</v>
      </c>
      <c r="G176" s="61">
        <v>0</v>
      </c>
      <c r="H176" s="30">
        <v>44837</v>
      </c>
      <c r="I176" s="30">
        <v>44837</v>
      </c>
      <c r="J176" s="61">
        <v>0</v>
      </c>
      <c r="K176" s="61">
        <v>0</v>
      </c>
      <c r="L176" s="39">
        <f t="shared" si="10"/>
        <v>3</v>
      </c>
      <c r="M176" s="62">
        <f t="shared" si="10"/>
        <v>881.99</v>
      </c>
      <c r="N176" s="17" t="s">
        <v>173</v>
      </c>
    </row>
    <row r="177" spans="1:14" s="25" customFormat="1" ht="21.9" customHeight="1" x14ac:dyDescent="0.3">
      <c r="A177" s="58" t="s">
        <v>187</v>
      </c>
      <c r="B177" s="63" t="s">
        <v>188</v>
      </c>
      <c r="C177" s="37" t="s">
        <v>172</v>
      </c>
      <c r="D177" s="64">
        <v>6</v>
      </c>
      <c r="E177" s="65">
        <v>504.02</v>
      </c>
      <c r="F177" s="61">
        <v>0</v>
      </c>
      <c r="G177" s="61">
        <v>0</v>
      </c>
      <c r="H177" s="30">
        <v>44284</v>
      </c>
      <c r="I177" s="30">
        <v>44284</v>
      </c>
      <c r="J177" s="61">
        <v>0</v>
      </c>
      <c r="K177" s="61">
        <v>0</v>
      </c>
      <c r="L177" s="39">
        <f t="shared" si="10"/>
        <v>6</v>
      </c>
      <c r="M177" s="62">
        <f t="shared" si="10"/>
        <v>504.02</v>
      </c>
      <c r="N177" s="17"/>
    </row>
    <row r="178" spans="1:14" s="25" customFormat="1" ht="21.9" customHeight="1" x14ac:dyDescent="0.3">
      <c r="A178" s="58" t="s">
        <v>189</v>
      </c>
      <c r="B178" s="59" t="s">
        <v>190</v>
      </c>
      <c r="C178" s="10" t="s">
        <v>191</v>
      </c>
      <c r="D178" s="60">
        <v>0</v>
      </c>
      <c r="E178" s="67">
        <v>0</v>
      </c>
      <c r="F178" s="61">
        <v>0</v>
      </c>
      <c r="G178" s="61">
        <v>0</v>
      </c>
      <c r="H178" s="30">
        <v>43780</v>
      </c>
      <c r="I178" s="30">
        <v>43780</v>
      </c>
      <c r="J178" s="61">
        <v>0</v>
      </c>
      <c r="K178" s="61">
        <v>0</v>
      </c>
      <c r="L178" s="39">
        <f t="shared" si="10"/>
        <v>0</v>
      </c>
      <c r="M178" s="62">
        <f t="shared" si="10"/>
        <v>0</v>
      </c>
      <c r="N178" s="66" t="s">
        <v>173</v>
      </c>
    </row>
    <row r="179" spans="1:14" s="25" customFormat="1" ht="21.9" customHeight="1" x14ac:dyDescent="0.3">
      <c r="A179" s="58" t="s">
        <v>192</v>
      </c>
      <c r="B179" s="63" t="s">
        <v>193</v>
      </c>
      <c r="C179" s="37" t="s">
        <v>191</v>
      </c>
      <c r="D179" s="64">
        <v>0</v>
      </c>
      <c r="E179" s="68">
        <v>0</v>
      </c>
      <c r="F179" s="61">
        <v>0</v>
      </c>
      <c r="G179" s="61">
        <v>0</v>
      </c>
      <c r="H179" s="30">
        <v>44284</v>
      </c>
      <c r="I179" s="30">
        <v>44284</v>
      </c>
      <c r="J179" s="61">
        <v>0</v>
      </c>
      <c r="K179" s="61">
        <v>0</v>
      </c>
      <c r="L179" s="39">
        <f t="shared" si="10"/>
        <v>0</v>
      </c>
      <c r="M179" s="62">
        <f t="shared" si="10"/>
        <v>0</v>
      </c>
      <c r="N179" s="66" t="s">
        <v>173</v>
      </c>
    </row>
    <row r="180" spans="1:14" s="25" customFormat="1" ht="21.9" customHeight="1" x14ac:dyDescent="0.3">
      <c r="A180" s="58" t="s">
        <v>194</v>
      </c>
      <c r="B180" s="63" t="s">
        <v>195</v>
      </c>
      <c r="C180" s="37" t="s">
        <v>191</v>
      </c>
      <c r="D180" s="64">
        <v>17</v>
      </c>
      <c r="E180" s="68">
        <v>1733.9844444444445</v>
      </c>
      <c r="F180" s="61">
        <v>0</v>
      </c>
      <c r="G180" s="61">
        <v>0</v>
      </c>
      <c r="H180" s="30">
        <v>44386</v>
      </c>
      <c r="I180" s="30">
        <v>44386</v>
      </c>
      <c r="J180" s="61">
        <v>0</v>
      </c>
      <c r="K180" s="61">
        <v>0</v>
      </c>
      <c r="L180" s="39">
        <f t="shared" si="10"/>
        <v>17</v>
      </c>
      <c r="M180" s="62">
        <f t="shared" si="10"/>
        <v>1733.9844444444445</v>
      </c>
      <c r="N180" s="66"/>
    </row>
    <row r="181" spans="1:14" s="25" customFormat="1" ht="21.9" customHeight="1" x14ac:dyDescent="0.3">
      <c r="A181" s="58" t="s">
        <v>196</v>
      </c>
      <c r="B181" s="59" t="s">
        <v>197</v>
      </c>
      <c r="C181" s="10" t="s">
        <v>172</v>
      </c>
      <c r="D181" s="60">
        <v>0</v>
      </c>
      <c r="E181" s="61">
        <v>0</v>
      </c>
      <c r="F181" s="61">
        <v>0</v>
      </c>
      <c r="G181" s="61">
        <v>0</v>
      </c>
      <c r="H181" s="30">
        <v>43780</v>
      </c>
      <c r="I181" s="30">
        <v>43780</v>
      </c>
      <c r="J181" s="61">
        <v>0</v>
      </c>
      <c r="K181" s="61">
        <v>0</v>
      </c>
      <c r="L181" s="39">
        <f t="shared" si="10"/>
        <v>0</v>
      </c>
      <c r="M181" s="62">
        <f t="shared" si="10"/>
        <v>0</v>
      </c>
      <c r="N181" s="17" t="s">
        <v>173</v>
      </c>
    </row>
    <row r="182" spans="1:14" s="25" customFormat="1" ht="21.9" customHeight="1" x14ac:dyDescent="0.3">
      <c r="A182" s="58" t="s">
        <v>198</v>
      </c>
      <c r="B182" s="59" t="s">
        <v>199</v>
      </c>
      <c r="C182" s="10" t="s">
        <v>172</v>
      </c>
      <c r="D182" s="60">
        <v>0</v>
      </c>
      <c r="E182" s="61">
        <v>0</v>
      </c>
      <c r="F182" s="61">
        <v>0</v>
      </c>
      <c r="G182" s="61">
        <v>0</v>
      </c>
      <c r="H182" s="30">
        <v>44386</v>
      </c>
      <c r="I182" s="30">
        <v>44386</v>
      </c>
      <c r="J182" s="61">
        <v>0</v>
      </c>
      <c r="K182" s="61">
        <v>0</v>
      </c>
      <c r="L182" s="39">
        <f t="shared" si="10"/>
        <v>0</v>
      </c>
      <c r="M182" s="62">
        <f t="shared" si="10"/>
        <v>0</v>
      </c>
      <c r="N182" s="17" t="s">
        <v>173</v>
      </c>
    </row>
    <row r="183" spans="1:14" s="25" customFormat="1" ht="21.9" customHeight="1" x14ac:dyDescent="0.3">
      <c r="A183" s="58" t="s">
        <v>200</v>
      </c>
      <c r="B183" s="59" t="s">
        <v>201</v>
      </c>
      <c r="C183" s="10" t="s">
        <v>172</v>
      </c>
      <c r="D183" s="60">
        <v>0</v>
      </c>
      <c r="E183" s="61">
        <v>0</v>
      </c>
      <c r="F183" s="61">
        <v>0</v>
      </c>
      <c r="G183" s="61">
        <v>0</v>
      </c>
      <c r="H183" s="30">
        <v>44386</v>
      </c>
      <c r="I183" s="30">
        <v>44386</v>
      </c>
      <c r="J183" s="61">
        <v>0</v>
      </c>
      <c r="K183" s="61">
        <v>0</v>
      </c>
      <c r="L183" s="39">
        <f t="shared" si="10"/>
        <v>0</v>
      </c>
      <c r="M183" s="62">
        <f t="shared" si="10"/>
        <v>0</v>
      </c>
      <c r="N183" s="17" t="s">
        <v>173</v>
      </c>
    </row>
    <row r="184" spans="1:14" s="25" customFormat="1" ht="21.9" customHeight="1" x14ac:dyDescent="0.3">
      <c r="A184" s="58" t="s">
        <v>202</v>
      </c>
      <c r="B184" s="63" t="s">
        <v>203</v>
      </c>
      <c r="C184" s="37" t="s">
        <v>54</v>
      </c>
      <c r="D184" s="64">
        <v>25</v>
      </c>
      <c r="E184" s="65">
        <v>6749.9</v>
      </c>
      <c r="F184" s="61">
        <v>0</v>
      </c>
      <c r="G184" s="61">
        <v>0</v>
      </c>
      <c r="H184" s="30">
        <v>44386</v>
      </c>
      <c r="I184" s="30">
        <v>44386</v>
      </c>
      <c r="J184" s="61">
        <v>1</v>
      </c>
      <c r="K184" s="61">
        <v>270</v>
      </c>
      <c r="L184" s="39">
        <f t="shared" si="10"/>
        <v>24</v>
      </c>
      <c r="M184" s="62">
        <f t="shared" si="10"/>
        <v>6479.9</v>
      </c>
      <c r="N184" s="17" t="s">
        <v>173</v>
      </c>
    </row>
    <row r="185" spans="1:14" s="25" customFormat="1" ht="21.9" customHeight="1" x14ac:dyDescent="0.3">
      <c r="A185" s="58" t="s">
        <v>204</v>
      </c>
      <c r="B185" s="59" t="s">
        <v>205</v>
      </c>
      <c r="C185" s="10" t="s">
        <v>172</v>
      </c>
      <c r="D185" s="60">
        <v>11</v>
      </c>
      <c r="E185" s="61">
        <v>2640</v>
      </c>
      <c r="F185" s="61">
        <v>0</v>
      </c>
      <c r="G185" s="61">
        <v>0</v>
      </c>
      <c r="H185" s="30">
        <v>43780</v>
      </c>
      <c r="I185" s="30">
        <v>43780</v>
      </c>
      <c r="J185" s="61">
        <v>1</v>
      </c>
      <c r="K185" s="61">
        <v>240</v>
      </c>
      <c r="L185" s="39">
        <f t="shared" si="10"/>
        <v>10</v>
      </c>
      <c r="M185" s="62">
        <f t="shared" si="10"/>
        <v>2400</v>
      </c>
      <c r="N185" s="17" t="s">
        <v>173</v>
      </c>
    </row>
    <row r="186" spans="1:14" s="69" customFormat="1" ht="21.9" customHeight="1" x14ac:dyDescent="0.3">
      <c r="A186" s="58" t="s">
        <v>206</v>
      </c>
      <c r="B186" s="59" t="s">
        <v>207</v>
      </c>
      <c r="C186" s="10" t="s">
        <v>172</v>
      </c>
      <c r="D186" s="60">
        <v>0</v>
      </c>
      <c r="E186" s="61">
        <v>0</v>
      </c>
      <c r="F186" s="61">
        <v>0</v>
      </c>
      <c r="G186" s="61">
        <v>0</v>
      </c>
      <c r="H186" s="30">
        <v>43780</v>
      </c>
      <c r="I186" s="30">
        <v>43780</v>
      </c>
      <c r="J186" s="61">
        <v>0</v>
      </c>
      <c r="K186" s="61">
        <v>0</v>
      </c>
      <c r="L186" s="39">
        <f t="shared" si="10"/>
        <v>0</v>
      </c>
      <c r="M186" s="62">
        <f t="shared" si="10"/>
        <v>0</v>
      </c>
      <c r="N186" s="17" t="s">
        <v>173</v>
      </c>
    </row>
    <row r="187" spans="1:14" s="69" customFormat="1" ht="21.9" customHeight="1" x14ac:dyDescent="0.3">
      <c r="A187" s="58" t="s">
        <v>208</v>
      </c>
      <c r="B187" s="59" t="s">
        <v>209</v>
      </c>
      <c r="C187" s="10" t="s">
        <v>172</v>
      </c>
      <c r="D187" s="60">
        <v>0</v>
      </c>
      <c r="E187" s="61">
        <v>0</v>
      </c>
      <c r="F187" s="61">
        <v>0</v>
      </c>
      <c r="G187" s="61">
        <v>0</v>
      </c>
      <c r="H187" s="30">
        <v>43780</v>
      </c>
      <c r="I187" s="30">
        <v>43780</v>
      </c>
      <c r="J187" s="61">
        <v>0</v>
      </c>
      <c r="K187" s="61">
        <v>0</v>
      </c>
      <c r="L187" s="39">
        <f t="shared" si="10"/>
        <v>0</v>
      </c>
      <c r="M187" s="62">
        <f t="shared" si="10"/>
        <v>0</v>
      </c>
      <c r="N187" s="17" t="s">
        <v>173</v>
      </c>
    </row>
    <row r="188" spans="1:14" s="71" customFormat="1" ht="21.75" customHeight="1" x14ac:dyDescent="0.3">
      <c r="A188" s="58" t="s">
        <v>210</v>
      </c>
      <c r="B188" s="63" t="s">
        <v>211</v>
      </c>
      <c r="C188" s="37" t="s">
        <v>54</v>
      </c>
      <c r="D188" s="64">
        <v>8</v>
      </c>
      <c r="E188" s="65">
        <v>7570.1966666666676</v>
      </c>
      <c r="F188" s="61">
        <v>0</v>
      </c>
      <c r="G188" s="61">
        <v>0</v>
      </c>
      <c r="H188" s="30">
        <v>44284</v>
      </c>
      <c r="I188" s="30">
        <v>44284</v>
      </c>
      <c r="J188" s="61">
        <v>0</v>
      </c>
      <c r="K188" s="61">
        <v>0</v>
      </c>
      <c r="L188" s="39">
        <f t="shared" si="10"/>
        <v>8</v>
      </c>
      <c r="M188" s="62">
        <f t="shared" si="10"/>
        <v>7570.1966666666676</v>
      </c>
      <c r="N188" s="70"/>
    </row>
    <row r="189" spans="1:14" s="73" customFormat="1" ht="21.9" customHeight="1" x14ac:dyDescent="0.3">
      <c r="A189" s="58" t="s">
        <v>212</v>
      </c>
      <c r="B189" s="63" t="s">
        <v>213</v>
      </c>
      <c r="C189" s="37" t="s">
        <v>54</v>
      </c>
      <c r="D189" s="64">
        <v>11</v>
      </c>
      <c r="E189" s="68">
        <v>5282.67</v>
      </c>
      <c r="F189" s="61">
        <v>0</v>
      </c>
      <c r="G189" s="61">
        <v>0</v>
      </c>
      <c r="H189" s="30">
        <v>44386</v>
      </c>
      <c r="I189" s="30">
        <v>44386</v>
      </c>
      <c r="J189" s="61">
        <v>0</v>
      </c>
      <c r="K189" s="61">
        <v>0</v>
      </c>
      <c r="L189" s="39">
        <f t="shared" si="10"/>
        <v>11</v>
      </c>
      <c r="M189" s="62">
        <f t="shared" si="10"/>
        <v>5282.67</v>
      </c>
      <c r="N189" s="72" t="s">
        <v>173</v>
      </c>
    </row>
    <row r="190" spans="1:14" s="25" customFormat="1" ht="21.9" customHeight="1" x14ac:dyDescent="0.3">
      <c r="A190" s="58" t="s">
        <v>214</v>
      </c>
      <c r="B190" s="63" t="s">
        <v>215</v>
      </c>
      <c r="C190" s="37" t="s">
        <v>54</v>
      </c>
      <c r="D190" s="64">
        <v>25</v>
      </c>
      <c r="E190" s="68">
        <v>7056.0495454545462</v>
      </c>
      <c r="F190" s="61">
        <v>0</v>
      </c>
      <c r="G190" s="61">
        <v>0</v>
      </c>
      <c r="H190" s="30">
        <v>44386</v>
      </c>
      <c r="I190" s="30">
        <v>44386</v>
      </c>
      <c r="J190" s="61">
        <v>1</v>
      </c>
      <c r="K190" s="61">
        <v>282.24</v>
      </c>
      <c r="L190" s="39">
        <f t="shared" si="10"/>
        <v>24</v>
      </c>
      <c r="M190" s="62">
        <f t="shared" si="10"/>
        <v>6773.8095454545464</v>
      </c>
      <c r="N190" s="66"/>
    </row>
    <row r="191" spans="1:14" s="71" customFormat="1" ht="21.9" customHeight="1" x14ac:dyDescent="0.3">
      <c r="A191" s="58" t="s">
        <v>216</v>
      </c>
      <c r="B191" s="63" t="s">
        <v>217</v>
      </c>
      <c r="C191" s="37" t="s">
        <v>54</v>
      </c>
      <c r="D191" s="74">
        <v>11</v>
      </c>
      <c r="E191" s="68">
        <v>5663.98</v>
      </c>
      <c r="F191" s="61">
        <v>0</v>
      </c>
      <c r="G191" s="61">
        <v>0</v>
      </c>
      <c r="H191" s="30">
        <v>44837</v>
      </c>
      <c r="I191" s="30">
        <v>44837</v>
      </c>
      <c r="J191" s="61">
        <v>5</v>
      </c>
      <c r="K191" s="61">
        <v>2574.54</v>
      </c>
      <c r="L191" s="39">
        <f t="shared" si="10"/>
        <v>6</v>
      </c>
      <c r="M191" s="62">
        <f t="shared" si="10"/>
        <v>3089.4399999999996</v>
      </c>
      <c r="N191" s="70" t="s">
        <v>173</v>
      </c>
    </row>
    <row r="192" spans="1:14" s="25" customFormat="1" ht="21.9" customHeight="1" x14ac:dyDescent="0.3">
      <c r="A192" s="58" t="s">
        <v>218</v>
      </c>
      <c r="B192" s="63" t="s">
        <v>219</v>
      </c>
      <c r="C192" s="37" t="s">
        <v>54</v>
      </c>
      <c r="D192" s="74">
        <v>30</v>
      </c>
      <c r="E192" s="68">
        <v>4049.8827777777778</v>
      </c>
      <c r="F192" s="61">
        <v>0</v>
      </c>
      <c r="G192" s="61">
        <v>0</v>
      </c>
      <c r="H192" s="30">
        <v>44386</v>
      </c>
      <c r="I192" s="30">
        <v>44386</v>
      </c>
      <c r="J192" s="61">
        <v>3</v>
      </c>
      <c r="K192" s="61">
        <v>135</v>
      </c>
      <c r="L192" s="39">
        <f t="shared" si="10"/>
        <v>27</v>
      </c>
      <c r="M192" s="62">
        <f t="shared" si="10"/>
        <v>3914.8827777777778</v>
      </c>
      <c r="N192" s="17"/>
    </row>
    <row r="193" spans="1:14" s="25" customFormat="1" ht="21.9" customHeight="1" x14ac:dyDescent="0.3">
      <c r="A193" s="58" t="s">
        <v>220</v>
      </c>
      <c r="B193" s="63" t="s">
        <v>221</v>
      </c>
      <c r="C193" s="37" t="s">
        <v>54</v>
      </c>
      <c r="D193" s="64">
        <v>2</v>
      </c>
      <c r="E193" s="65">
        <v>2522.37</v>
      </c>
      <c r="F193" s="61">
        <v>0</v>
      </c>
      <c r="G193" s="61">
        <v>0</v>
      </c>
      <c r="H193" s="30">
        <v>44837</v>
      </c>
      <c r="I193" s="30">
        <v>44837</v>
      </c>
      <c r="J193" s="61">
        <v>0</v>
      </c>
      <c r="K193" s="61">
        <v>0</v>
      </c>
      <c r="L193" s="39">
        <f t="shared" si="10"/>
        <v>2</v>
      </c>
      <c r="M193" s="62">
        <f t="shared" si="10"/>
        <v>2522.37</v>
      </c>
      <c r="N193" s="17" t="s">
        <v>173</v>
      </c>
    </row>
    <row r="194" spans="1:14" s="25" customFormat="1" ht="21.9" customHeight="1" x14ac:dyDescent="0.3">
      <c r="A194" s="58" t="s">
        <v>222</v>
      </c>
      <c r="B194" s="63" t="s">
        <v>223</v>
      </c>
      <c r="C194" s="37" t="s">
        <v>54</v>
      </c>
      <c r="D194" s="64">
        <v>0</v>
      </c>
      <c r="E194" s="65">
        <v>0</v>
      </c>
      <c r="F194" s="61">
        <v>0</v>
      </c>
      <c r="G194" s="61">
        <v>0</v>
      </c>
      <c r="H194" s="30">
        <v>44284</v>
      </c>
      <c r="I194" s="30">
        <v>44284</v>
      </c>
      <c r="J194" s="61">
        <v>0</v>
      </c>
      <c r="K194" s="61">
        <v>0</v>
      </c>
      <c r="L194" s="39">
        <f t="shared" si="10"/>
        <v>0</v>
      </c>
      <c r="M194" s="62">
        <f t="shared" si="10"/>
        <v>0</v>
      </c>
      <c r="N194" s="17"/>
    </row>
    <row r="195" spans="1:14" s="25" customFormat="1" ht="21.75" customHeight="1" x14ac:dyDescent="0.3">
      <c r="A195" s="58" t="s">
        <v>224</v>
      </c>
      <c r="B195" s="63" t="s">
        <v>225</v>
      </c>
      <c r="C195" s="37" t="s">
        <v>172</v>
      </c>
      <c r="D195" s="64">
        <v>1</v>
      </c>
      <c r="E195" s="65">
        <v>495</v>
      </c>
      <c r="F195" s="61">
        <v>0</v>
      </c>
      <c r="G195" s="61">
        <v>0</v>
      </c>
      <c r="H195" s="30">
        <v>43780</v>
      </c>
      <c r="I195" s="30">
        <v>43780</v>
      </c>
      <c r="J195" s="61">
        <v>0</v>
      </c>
      <c r="K195" s="61">
        <v>0</v>
      </c>
      <c r="L195" s="39">
        <f t="shared" si="10"/>
        <v>1</v>
      </c>
      <c r="M195" s="62">
        <f t="shared" si="10"/>
        <v>495</v>
      </c>
      <c r="N195" s="66" t="s">
        <v>173</v>
      </c>
    </row>
    <row r="196" spans="1:14" s="25" customFormat="1" ht="21.75" customHeight="1" x14ac:dyDescent="0.3">
      <c r="A196" s="58" t="s">
        <v>226</v>
      </c>
      <c r="B196" s="63" t="s">
        <v>227</v>
      </c>
      <c r="C196" s="37" t="s">
        <v>172</v>
      </c>
      <c r="D196" s="64">
        <v>0</v>
      </c>
      <c r="E196" s="65">
        <v>0</v>
      </c>
      <c r="F196" s="61">
        <v>0</v>
      </c>
      <c r="G196" s="61">
        <v>0</v>
      </c>
      <c r="H196" s="30">
        <v>44386</v>
      </c>
      <c r="I196" s="30">
        <v>44386</v>
      </c>
      <c r="J196" s="61">
        <v>0</v>
      </c>
      <c r="K196" s="61">
        <v>0</v>
      </c>
      <c r="L196" s="39">
        <f t="shared" si="10"/>
        <v>0</v>
      </c>
      <c r="M196" s="62">
        <f t="shared" si="10"/>
        <v>0</v>
      </c>
      <c r="N196" s="66" t="s">
        <v>173</v>
      </c>
    </row>
    <row r="197" spans="1:14" s="25" customFormat="1" ht="21.9" customHeight="1" x14ac:dyDescent="0.3">
      <c r="A197" s="58" t="s">
        <v>228</v>
      </c>
      <c r="B197" s="63" t="s">
        <v>229</v>
      </c>
      <c r="C197" s="37" t="s">
        <v>172</v>
      </c>
      <c r="D197" s="64">
        <v>0</v>
      </c>
      <c r="E197" s="65">
        <v>0</v>
      </c>
      <c r="F197" s="61">
        <v>0</v>
      </c>
      <c r="G197" s="61">
        <v>0</v>
      </c>
      <c r="H197" s="30">
        <v>43780</v>
      </c>
      <c r="I197" s="30">
        <v>43780</v>
      </c>
      <c r="J197" s="61">
        <v>0</v>
      </c>
      <c r="K197" s="61">
        <v>0</v>
      </c>
      <c r="L197" s="39">
        <f t="shared" si="10"/>
        <v>0</v>
      </c>
      <c r="M197" s="62">
        <f t="shared" si="10"/>
        <v>0</v>
      </c>
      <c r="N197" s="66" t="s">
        <v>173</v>
      </c>
    </row>
    <row r="198" spans="1:14" s="25" customFormat="1" ht="21.9" customHeight="1" x14ac:dyDescent="0.3">
      <c r="A198" s="58" t="s">
        <v>230</v>
      </c>
      <c r="B198" s="59" t="s">
        <v>231</v>
      </c>
      <c r="C198" s="10" t="s">
        <v>172</v>
      </c>
      <c r="D198" s="64">
        <v>0</v>
      </c>
      <c r="E198" s="65">
        <v>0</v>
      </c>
      <c r="F198" s="61">
        <v>0</v>
      </c>
      <c r="G198" s="61">
        <v>0</v>
      </c>
      <c r="H198" s="30">
        <v>43780</v>
      </c>
      <c r="I198" s="30">
        <v>43780</v>
      </c>
      <c r="J198" s="61">
        <v>0</v>
      </c>
      <c r="K198" s="61">
        <v>0</v>
      </c>
      <c r="L198" s="39">
        <f t="shared" si="10"/>
        <v>0</v>
      </c>
      <c r="M198" s="62">
        <f t="shared" si="10"/>
        <v>0</v>
      </c>
      <c r="N198" s="17" t="s">
        <v>173</v>
      </c>
    </row>
    <row r="199" spans="1:14" s="25" customFormat="1" ht="21.9" customHeight="1" x14ac:dyDescent="0.3">
      <c r="A199" s="58" t="s">
        <v>232</v>
      </c>
      <c r="B199" s="63" t="s">
        <v>233</v>
      </c>
      <c r="C199" s="37" t="s">
        <v>172</v>
      </c>
      <c r="D199" s="64">
        <v>40</v>
      </c>
      <c r="E199" s="65">
        <v>2639.8900000000003</v>
      </c>
      <c r="F199" s="61">
        <v>0</v>
      </c>
      <c r="G199" s="61">
        <v>0</v>
      </c>
      <c r="H199" s="30">
        <v>44386</v>
      </c>
      <c r="I199" s="30">
        <v>44386</v>
      </c>
      <c r="J199" s="61">
        <v>26</v>
      </c>
      <c r="K199" s="61">
        <v>1715.93</v>
      </c>
      <c r="L199" s="39">
        <f t="shared" si="10"/>
        <v>14</v>
      </c>
      <c r="M199" s="62">
        <f t="shared" si="10"/>
        <v>923.96000000000026</v>
      </c>
      <c r="N199" s="17" t="s">
        <v>173</v>
      </c>
    </row>
    <row r="200" spans="1:14" s="25" customFormat="1" ht="21.9" customHeight="1" x14ac:dyDescent="0.3">
      <c r="A200" s="58" t="s">
        <v>234</v>
      </c>
      <c r="B200" s="59" t="s">
        <v>235</v>
      </c>
      <c r="C200" s="10" t="s">
        <v>172</v>
      </c>
      <c r="D200" s="60">
        <v>0</v>
      </c>
      <c r="E200" s="61">
        <v>0</v>
      </c>
      <c r="F200" s="61">
        <v>0</v>
      </c>
      <c r="G200" s="61">
        <v>0</v>
      </c>
      <c r="H200" s="30">
        <v>44284</v>
      </c>
      <c r="I200" s="30">
        <v>44284</v>
      </c>
      <c r="J200" s="61">
        <v>0</v>
      </c>
      <c r="K200" s="61">
        <v>0</v>
      </c>
      <c r="L200" s="39">
        <f t="shared" si="10"/>
        <v>0</v>
      </c>
      <c r="M200" s="62">
        <f t="shared" si="10"/>
        <v>0</v>
      </c>
      <c r="N200" s="17" t="s">
        <v>173</v>
      </c>
    </row>
    <row r="201" spans="1:14" s="25" customFormat="1" ht="21.9" customHeight="1" x14ac:dyDescent="0.3">
      <c r="A201" s="58" t="s">
        <v>236</v>
      </c>
      <c r="B201" s="63" t="s">
        <v>237</v>
      </c>
      <c r="C201" s="37" t="s">
        <v>172</v>
      </c>
      <c r="D201" s="64">
        <v>37</v>
      </c>
      <c r="E201" s="65">
        <v>6215.87</v>
      </c>
      <c r="F201" s="61">
        <v>0</v>
      </c>
      <c r="G201" s="61">
        <v>0</v>
      </c>
      <c r="H201" s="30">
        <v>44837</v>
      </c>
      <c r="I201" s="30">
        <v>44837</v>
      </c>
      <c r="J201" s="61">
        <v>8</v>
      </c>
      <c r="K201" s="61">
        <v>1343.97</v>
      </c>
      <c r="L201" s="39">
        <f t="shared" si="10"/>
        <v>29</v>
      </c>
      <c r="M201" s="62">
        <f t="shared" si="10"/>
        <v>4871.8999999999996</v>
      </c>
      <c r="N201" s="17" t="s">
        <v>173</v>
      </c>
    </row>
    <row r="202" spans="1:14" s="69" customFormat="1" ht="21.9" customHeight="1" x14ac:dyDescent="0.3">
      <c r="A202" s="58" t="s">
        <v>238</v>
      </c>
      <c r="B202" s="59" t="s">
        <v>239</v>
      </c>
      <c r="C202" s="10" t="s">
        <v>178</v>
      </c>
      <c r="D202" s="60">
        <v>-2</v>
      </c>
      <c r="E202" s="61">
        <v>0</v>
      </c>
      <c r="F202" s="61">
        <v>0</v>
      </c>
      <c r="G202" s="61">
        <v>0</v>
      </c>
      <c r="H202" s="30">
        <v>44837</v>
      </c>
      <c r="I202" s="30">
        <v>44837</v>
      </c>
      <c r="J202" s="61">
        <v>0</v>
      </c>
      <c r="K202" s="61">
        <v>0</v>
      </c>
      <c r="L202" s="39">
        <f t="shared" si="10"/>
        <v>-2</v>
      </c>
      <c r="M202" s="62">
        <f t="shared" si="10"/>
        <v>0</v>
      </c>
      <c r="N202" s="17" t="s">
        <v>173</v>
      </c>
    </row>
    <row r="203" spans="1:14" s="69" customFormat="1" ht="21.9" customHeight="1" x14ac:dyDescent="0.3">
      <c r="A203" s="58" t="s">
        <v>240</v>
      </c>
      <c r="B203" s="63" t="s">
        <v>241</v>
      </c>
      <c r="C203" s="37" t="s">
        <v>178</v>
      </c>
      <c r="D203" s="64">
        <v>46</v>
      </c>
      <c r="E203" s="65">
        <v>9660.2099999999991</v>
      </c>
      <c r="F203" s="61">
        <v>0</v>
      </c>
      <c r="G203" s="61">
        <v>0</v>
      </c>
      <c r="H203" s="30">
        <v>43780</v>
      </c>
      <c r="I203" s="30">
        <v>43780</v>
      </c>
      <c r="J203" s="61">
        <v>2</v>
      </c>
      <c r="K203" s="61">
        <v>420.01</v>
      </c>
      <c r="L203" s="39">
        <f t="shared" si="10"/>
        <v>44</v>
      </c>
      <c r="M203" s="62">
        <f t="shared" si="10"/>
        <v>9240.1999999999989</v>
      </c>
      <c r="N203" s="17" t="s">
        <v>173</v>
      </c>
    </row>
    <row r="204" spans="1:14" s="69" customFormat="1" ht="21.9" customHeight="1" x14ac:dyDescent="0.3">
      <c r="A204" s="58" t="s">
        <v>242</v>
      </c>
      <c r="B204" s="63" t="s">
        <v>243</v>
      </c>
      <c r="C204" s="37" t="s">
        <v>178</v>
      </c>
      <c r="D204" s="64">
        <v>0</v>
      </c>
      <c r="E204" s="65">
        <v>0</v>
      </c>
      <c r="F204" s="61">
        <v>0</v>
      </c>
      <c r="G204" s="61">
        <v>0</v>
      </c>
      <c r="H204" s="30">
        <v>44386</v>
      </c>
      <c r="I204" s="30">
        <v>44386</v>
      </c>
      <c r="J204" s="61">
        <v>0</v>
      </c>
      <c r="K204" s="61">
        <v>0</v>
      </c>
      <c r="L204" s="39">
        <f t="shared" si="10"/>
        <v>0</v>
      </c>
      <c r="M204" s="62">
        <f t="shared" si="10"/>
        <v>0</v>
      </c>
      <c r="N204" s="17" t="s">
        <v>173</v>
      </c>
    </row>
    <row r="205" spans="1:14" s="69" customFormat="1" ht="21.9" customHeight="1" x14ac:dyDescent="0.3">
      <c r="A205" s="58" t="s">
        <v>244</v>
      </c>
      <c r="B205" s="63" t="s">
        <v>245</v>
      </c>
      <c r="C205" s="37" t="s">
        <v>178</v>
      </c>
      <c r="D205" s="64">
        <v>2</v>
      </c>
      <c r="E205" s="65">
        <v>767.98666666666668</v>
      </c>
      <c r="F205" s="61">
        <v>0</v>
      </c>
      <c r="G205" s="61">
        <v>0</v>
      </c>
      <c r="H205" s="30">
        <v>44386</v>
      </c>
      <c r="I205" s="30">
        <v>44386</v>
      </c>
      <c r="J205" s="61">
        <v>0</v>
      </c>
      <c r="K205" s="61">
        <v>0</v>
      </c>
      <c r="L205" s="39">
        <f t="shared" si="10"/>
        <v>2</v>
      </c>
      <c r="M205" s="62">
        <f t="shared" si="10"/>
        <v>767.98666666666668</v>
      </c>
      <c r="N205" s="17" t="s">
        <v>173</v>
      </c>
    </row>
    <row r="206" spans="1:14" s="25" customFormat="1" ht="21.9" customHeight="1" x14ac:dyDescent="0.3">
      <c r="A206" s="58" t="s">
        <v>246</v>
      </c>
      <c r="B206" s="59" t="s">
        <v>247</v>
      </c>
      <c r="C206" s="10" t="s">
        <v>172</v>
      </c>
      <c r="D206" s="60">
        <v>21</v>
      </c>
      <c r="E206" s="61">
        <v>2898.02</v>
      </c>
      <c r="F206" s="61">
        <v>0</v>
      </c>
      <c r="G206" s="61">
        <v>0</v>
      </c>
      <c r="H206" s="30">
        <v>44386</v>
      </c>
      <c r="I206" s="30">
        <v>44386</v>
      </c>
      <c r="J206" s="61">
        <v>2</v>
      </c>
      <c r="K206" s="61">
        <v>276</v>
      </c>
      <c r="L206" s="39">
        <f t="shared" si="10"/>
        <v>19</v>
      </c>
      <c r="M206" s="62">
        <f t="shared" si="10"/>
        <v>2622.02</v>
      </c>
      <c r="N206" s="17"/>
    </row>
    <row r="207" spans="1:14" s="25" customFormat="1" ht="21.9" customHeight="1" x14ac:dyDescent="0.3">
      <c r="A207" s="58" t="s">
        <v>248</v>
      </c>
      <c r="B207" s="59" t="s">
        <v>249</v>
      </c>
      <c r="C207" s="10" t="s">
        <v>172</v>
      </c>
      <c r="D207" s="60">
        <v>0</v>
      </c>
      <c r="E207" s="61">
        <v>0</v>
      </c>
      <c r="F207" s="61">
        <v>0</v>
      </c>
      <c r="G207" s="61">
        <v>0</v>
      </c>
      <c r="H207" s="30">
        <v>44837</v>
      </c>
      <c r="I207" s="30">
        <v>44837</v>
      </c>
      <c r="J207" s="61">
        <v>0</v>
      </c>
      <c r="K207" s="61">
        <v>0</v>
      </c>
      <c r="L207" s="39">
        <f t="shared" si="10"/>
        <v>0</v>
      </c>
      <c r="M207" s="62">
        <f t="shared" si="10"/>
        <v>0</v>
      </c>
      <c r="N207" s="17" t="s">
        <v>173</v>
      </c>
    </row>
    <row r="208" spans="1:14" s="25" customFormat="1" ht="21.9" customHeight="1" x14ac:dyDescent="0.3">
      <c r="A208" s="58" t="s">
        <v>250</v>
      </c>
      <c r="B208" s="59" t="s">
        <v>251</v>
      </c>
      <c r="C208" s="10" t="s">
        <v>172</v>
      </c>
      <c r="D208" s="60">
        <v>0</v>
      </c>
      <c r="E208" s="61">
        <v>0</v>
      </c>
      <c r="F208" s="61">
        <v>0</v>
      </c>
      <c r="G208" s="61">
        <v>0</v>
      </c>
      <c r="H208" s="30"/>
      <c r="I208" s="30"/>
      <c r="J208" s="61">
        <v>0</v>
      </c>
      <c r="K208" s="61">
        <v>0</v>
      </c>
      <c r="L208" s="39">
        <f t="shared" si="10"/>
        <v>0</v>
      </c>
      <c r="M208" s="62">
        <f t="shared" si="10"/>
        <v>0</v>
      </c>
      <c r="N208" s="17"/>
    </row>
    <row r="209" spans="1:16" s="25" customFormat="1" ht="21.9" customHeight="1" x14ac:dyDescent="0.3">
      <c r="A209" s="58" t="s">
        <v>252</v>
      </c>
      <c r="B209" s="63" t="s">
        <v>253</v>
      </c>
      <c r="C209" s="37" t="s">
        <v>172</v>
      </c>
      <c r="D209" s="64">
        <v>0</v>
      </c>
      <c r="E209" s="65">
        <v>0</v>
      </c>
      <c r="F209" s="61">
        <v>0</v>
      </c>
      <c r="G209" s="61">
        <v>0</v>
      </c>
      <c r="H209" s="30">
        <v>43780</v>
      </c>
      <c r="I209" s="30">
        <v>43780</v>
      </c>
      <c r="J209" s="61">
        <v>0</v>
      </c>
      <c r="K209" s="61">
        <v>0</v>
      </c>
      <c r="L209" s="39">
        <f t="shared" si="10"/>
        <v>0</v>
      </c>
      <c r="M209" s="62">
        <f t="shared" si="10"/>
        <v>0</v>
      </c>
      <c r="N209" s="17" t="s">
        <v>173</v>
      </c>
    </row>
    <row r="210" spans="1:16" s="25" customFormat="1" ht="21.9" customHeight="1" x14ac:dyDescent="0.3">
      <c r="A210" s="58" t="s">
        <v>254</v>
      </c>
      <c r="B210" s="63" t="s">
        <v>255</v>
      </c>
      <c r="C210" s="37" t="s">
        <v>172</v>
      </c>
      <c r="D210" s="64">
        <v>8</v>
      </c>
      <c r="E210" s="65">
        <v>1740.04</v>
      </c>
      <c r="F210" s="61">
        <v>0</v>
      </c>
      <c r="G210" s="61">
        <v>0</v>
      </c>
      <c r="H210" s="30">
        <v>44386</v>
      </c>
      <c r="I210" s="30">
        <v>44386</v>
      </c>
      <c r="J210" s="61">
        <v>0</v>
      </c>
      <c r="K210" s="61">
        <v>0</v>
      </c>
      <c r="L210" s="39">
        <f t="shared" si="10"/>
        <v>8</v>
      </c>
      <c r="M210" s="62">
        <f t="shared" si="10"/>
        <v>1740.04</v>
      </c>
      <c r="N210" s="17" t="s">
        <v>173</v>
      </c>
    </row>
    <row r="211" spans="1:16" s="25" customFormat="1" ht="21.9" customHeight="1" x14ac:dyDescent="0.3">
      <c r="A211" s="58" t="s">
        <v>256</v>
      </c>
      <c r="B211" s="63" t="s">
        <v>257</v>
      </c>
      <c r="C211" s="37" t="s">
        <v>172</v>
      </c>
      <c r="D211" s="64">
        <v>5</v>
      </c>
      <c r="E211" s="65">
        <v>2340</v>
      </c>
      <c r="F211" s="61">
        <v>0</v>
      </c>
      <c r="G211" s="61">
        <v>0</v>
      </c>
      <c r="H211" s="30">
        <v>44386</v>
      </c>
      <c r="I211" s="30">
        <v>44386</v>
      </c>
      <c r="J211" s="61">
        <v>0</v>
      </c>
      <c r="K211" s="61">
        <v>0</v>
      </c>
      <c r="L211" s="39">
        <f t="shared" si="10"/>
        <v>5</v>
      </c>
      <c r="M211" s="62">
        <f t="shared" si="10"/>
        <v>2340</v>
      </c>
      <c r="N211" s="17" t="s">
        <v>173</v>
      </c>
    </row>
    <row r="212" spans="1:16" s="25" customFormat="1" ht="21.9" customHeight="1" x14ac:dyDescent="0.3">
      <c r="A212" s="58" t="s">
        <v>258</v>
      </c>
      <c r="B212" s="63" t="s">
        <v>259</v>
      </c>
      <c r="C212" s="37" t="s">
        <v>172</v>
      </c>
      <c r="D212" s="64">
        <v>6</v>
      </c>
      <c r="E212" s="65">
        <v>539.99</v>
      </c>
      <c r="F212" s="61">
        <v>0</v>
      </c>
      <c r="G212" s="61">
        <v>0</v>
      </c>
      <c r="H212" s="30">
        <v>44284</v>
      </c>
      <c r="I212" s="30">
        <v>44284</v>
      </c>
      <c r="J212" s="61">
        <v>0</v>
      </c>
      <c r="K212" s="61">
        <v>0</v>
      </c>
      <c r="L212" s="39">
        <f t="shared" si="10"/>
        <v>6</v>
      </c>
      <c r="M212" s="62">
        <f t="shared" si="10"/>
        <v>539.99</v>
      </c>
      <c r="N212" s="17"/>
    </row>
    <row r="213" spans="1:16" s="25" customFormat="1" ht="21.9" customHeight="1" x14ac:dyDescent="0.3">
      <c r="A213" s="58" t="s">
        <v>428</v>
      </c>
      <c r="B213" s="63" t="s">
        <v>436</v>
      </c>
      <c r="C213" s="37" t="s">
        <v>172</v>
      </c>
      <c r="D213" s="64">
        <v>300</v>
      </c>
      <c r="E213" s="65">
        <v>718.62</v>
      </c>
      <c r="F213" s="61">
        <v>0</v>
      </c>
      <c r="G213" s="61">
        <v>0</v>
      </c>
      <c r="H213" s="30">
        <v>44284</v>
      </c>
      <c r="I213" s="30">
        <v>44284</v>
      </c>
      <c r="J213" s="61">
        <v>0</v>
      </c>
      <c r="K213" s="61">
        <v>0</v>
      </c>
      <c r="L213" s="39">
        <f t="shared" si="10"/>
        <v>300</v>
      </c>
      <c r="M213" s="62">
        <f t="shared" si="10"/>
        <v>718.62</v>
      </c>
      <c r="N213" s="17"/>
    </row>
    <row r="214" spans="1:16" s="25" customFormat="1" ht="21.9" customHeight="1" x14ac:dyDescent="0.3">
      <c r="A214" s="58" t="s">
        <v>429</v>
      </c>
      <c r="B214" s="63" t="s">
        <v>437</v>
      </c>
      <c r="C214" s="37" t="s">
        <v>172</v>
      </c>
      <c r="D214" s="64">
        <v>140</v>
      </c>
      <c r="E214" s="65">
        <v>559.48000000000013</v>
      </c>
      <c r="F214" s="61">
        <v>0</v>
      </c>
      <c r="G214" s="61">
        <v>0</v>
      </c>
      <c r="H214" s="30">
        <v>44284</v>
      </c>
      <c r="I214" s="30">
        <v>44284</v>
      </c>
      <c r="J214" s="61">
        <v>60</v>
      </c>
      <c r="K214" s="61">
        <v>239.78</v>
      </c>
      <c r="L214" s="39">
        <f t="shared" si="10"/>
        <v>80</v>
      </c>
      <c r="M214" s="62">
        <f t="shared" si="10"/>
        <v>319.70000000000016</v>
      </c>
      <c r="N214" s="17"/>
    </row>
    <row r="215" spans="1:16" s="25" customFormat="1" ht="21.9" customHeight="1" x14ac:dyDescent="0.3">
      <c r="A215" s="58" t="s">
        <v>430</v>
      </c>
      <c r="B215" s="63" t="s">
        <v>438</v>
      </c>
      <c r="C215" s="37" t="s">
        <v>172</v>
      </c>
      <c r="D215" s="64">
        <v>300</v>
      </c>
      <c r="E215" s="65">
        <v>2159.4</v>
      </c>
      <c r="F215" s="61">
        <v>0</v>
      </c>
      <c r="G215" s="61">
        <v>0</v>
      </c>
      <c r="H215" s="30">
        <v>44284</v>
      </c>
      <c r="I215" s="30">
        <v>44284</v>
      </c>
      <c r="J215" s="61">
        <v>45</v>
      </c>
      <c r="K215" s="61">
        <v>323.91000000000003</v>
      </c>
      <c r="L215" s="39">
        <f t="shared" si="10"/>
        <v>255</v>
      </c>
      <c r="M215" s="62">
        <f t="shared" si="10"/>
        <v>1835.49</v>
      </c>
      <c r="N215" s="17"/>
    </row>
    <row r="216" spans="1:16" s="25" customFormat="1" ht="21.9" customHeight="1" x14ac:dyDescent="0.3">
      <c r="A216" s="58" t="s">
        <v>431</v>
      </c>
      <c r="B216" s="63" t="s">
        <v>439</v>
      </c>
      <c r="C216" s="37" t="s">
        <v>172</v>
      </c>
      <c r="D216" s="64">
        <v>3</v>
      </c>
      <c r="E216" s="65">
        <v>1656.01</v>
      </c>
      <c r="F216" s="61">
        <v>0</v>
      </c>
      <c r="G216" s="61">
        <v>0</v>
      </c>
      <c r="H216" s="30">
        <v>44284</v>
      </c>
      <c r="I216" s="30">
        <v>44284</v>
      </c>
      <c r="J216" s="61">
        <v>3</v>
      </c>
      <c r="K216" s="61">
        <v>828.01</v>
      </c>
      <c r="L216" s="39">
        <f t="shared" si="10"/>
        <v>0</v>
      </c>
      <c r="M216" s="62">
        <f t="shared" si="10"/>
        <v>828</v>
      </c>
      <c r="N216" s="17"/>
    </row>
    <row r="217" spans="1:16" s="25" customFormat="1" ht="21.9" customHeight="1" x14ac:dyDescent="0.3">
      <c r="A217" s="58" t="s">
        <v>432</v>
      </c>
      <c r="B217" s="63" t="s">
        <v>440</v>
      </c>
      <c r="C217" s="37" t="s">
        <v>172</v>
      </c>
      <c r="D217" s="64">
        <v>4</v>
      </c>
      <c r="E217" s="65">
        <v>2135.9899999999998</v>
      </c>
      <c r="F217" s="61">
        <v>0</v>
      </c>
      <c r="G217" s="61">
        <v>0</v>
      </c>
      <c r="H217" s="30">
        <v>44284</v>
      </c>
      <c r="I217" s="30">
        <v>44284</v>
      </c>
      <c r="J217" s="61">
        <v>0</v>
      </c>
      <c r="K217" s="61">
        <v>0</v>
      </c>
      <c r="L217" s="39">
        <f t="shared" si="10"/>
        <v>4</v>
      </c>
      <c r="M217" s="62">
        <f t="shared" si="10"/>
        <v>2135.9899999999998</v>
      </c>
      <c r="N217" s="17"/>
    </row>
    <row r="218" spans="1:16" s="25" customFormat="1" ht="21.9" customHeight="1" x14ac:dyDescent="0.3">
      <c r="A218" s="58" t="s">
        <v>433</v>
      </c>
      <c r="B218" s="63" t="s">
        <v>441</v>
      </c>
      <c r="C218" s="37" t="s">
        <v>172</v>
      </c>
      <c r="D218" s="64">
        <v>0</v>
      </c>
      <c r="E218" s="65">
        <v>0</v>
      </c>
      <c r="F218" s="61">
        <v>0</v>
      </c>
      <c r="G218" s="61">
        <v>0</v>
      </c>
      <c r="H218" s="30">
        <v>44284</v>
      </c>
      <c r="I218" s="30">
        <v>44284</v>
      </c>
      <c r="J218" s="61">
        <v>0</v>
      </c>
      <c r="K218" s="61">
        <v>0</v>
      </c>
      <c r="L218" s="39">
        <f t="shared" si="10"/>
        <v>0</v>
      </c>
      <c r="M218" s="62">
        <f t="shared" si="10"/>
        <v>0</v>
      </c>
      <c r="N218" s="17"/>
    </row>
    <row r="219" spans="1:16" s="25" customFormat="1" ht="21.9" customHeight="1" x14ac:dyDescent="0.3">
      <c r="A219" s="58" t="s">
        <v>434</v>
      </c>
      <c r="B219" s="63" t="s">
        <v>197</v>
      </c>
      <c r="C219" s="37" t="s">
        <v>172</v>
      </c>
      <c r="D219" s="64">
        <v>55</v>
      </c>
      <c r="E219" s="65">
        <v>2375.9899999999998</v>
      </c>
      <c r="F219" s="61">
        <v>0</v>
      </c>
      <c r="G219" s="61">
        <v>0</v>
      </c>
      <c r="H219" s="30">
        <v>44284</v>
      </c>
      <c r="I219" s="30">
        <v>44284</v>
      </c>
      <c r="J219" s="61">
        <v>0</v>
      </c>
      <c r="K219" s="61">
        <v>0</v>
      </c>
      <c r="L219" s="39">
        <f t="shared" si="10"/>
        <v>55</v>
      </c>
      <c r="M219" s="62">
        <f t="shared" si="10"/>
        <v>2375.9899999999998</v>
      </c>
      <c r="N219" s="17"/>
    </row>
    <row r="220" spans="1:16" s="25" customFormat="1" ht="21.9" customHeight="1" x14ac:dyDescent="0.3">
      <c r="A220" s="58" t="s">
        <v>435</v>
      </c>
      <c r="B220" s="63" t="s">
        <v>442</v>
      </c>
      <c r="C220" s="37" t="s">
        <v>172</v>
      </c>
      <c r="D220" s="64">
        <v>4</v>
      </c>
      <c r="E220" s="65">
        <v>3311.98</v>
      </c>
      <c r="F220" s="61">
        <v>0</v>
      </c>
      <c r="G220" s="61">
        <v>0</v>
      </c>
      <c r="H220" s="30">
        <v>44284</v>
      </c>
      <c r="I220" s="30">
        <v>44284</v>
      </c>
      <c r="J220" s="61">
        <v>0</v>
      </c>
      <c r="K220" s="61">
        <v>0</v>
      </c>
      <c r="L220" s="39">
        <f t="shared" si="10"/>
        <v>4</v>
      </c>
      <c r="M220" s="62">
        <f t="shared" si="10"/>
        <v>3311.98</v>
      </c>
      <c r="N220" s="17" t="s">
        <v>173</v>
      </c>
    </row>
    <row r="221" spans="1:16" s="25" customFormat="1" ht="21.9" customHeight="1" x14ac:dyDescent="0.3">
      <c r="A221" s="150" t="s">
        <v>41</v>
      </c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45">
        <f>SUM(M170:M220)</f>
        <v>84272.185815295816</v>
      </c>
      <c r="N221" s="20"/>
      <c r="P221" s="125"/>
    </row>
    <row r="222" spans="1:16" s="25" customFormat="1" ht="21.9" customHeight="1" x14ac:dyDescent="0.3">
      <c r="A222" s="75"/>
      <c r="B222" s="75"/>
      <c r="C222" s="75"/>
      <c r="D222" s="75"/>
      <c r="E222" s="75"/>
      <c r="F222" s="75"/>
      <c r="G222" s="75"/>
      <c r="H222" s="75"/>
      <c r="I222" s="75"/>
      <c r="J222" s="76"/>
      <c r="K222" s="76"/>
      <c r="L222" s="76"/>
      <c r="M222" s="77"/>
      <c r="N222" s="78"/>
    </row>
    <row r="223" spans="1:16" s="25" customFormat="1" ht="21.9" customHeight="1" x14ac:dyDescent="0.3">
      <c r="A223" s="139" t="s">
        <v>260</v>
      </c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</row>
    <row r="224" spans="1:16" s="25" customFormat="1" ht="21.9" customHeight="1" x14ac:dyDescent="0.3">
      <c r="A224" s="79" t="s">
        <v>261</v>
      </c>
      <c r="B224" s="59" t="s">
        <v>262</v>
      </c>
      <c r="C224" s="10" t="s">
        <v>263</v>
      </c>
      <c r="D224" s="80">
        <v>500</v>
      </c>
      <c r="E224" s="61">
        <v>2881.18</v>
      </c>
      <c r="F224" s="34"/>
      <c r="G224" s="34"/>
      <c r="H224" s="30">
        <v>43780</v>
      </c>
      <c r="I224" s="30">
        <v>43780</v>
      </c>
      <c r="J224" s="34">
        <v>0</v>
      </c>
      <c r="K224" s="36">
        <v>0</v>
      </c>
      <c r="L224" s="81">
        <f>+D224+F224-J224</f>
        <v>500</v>
      </c>
      <c r="M224" s="68">
        <f>+E224+G224-K224</f>
        <v>2881.18</v>
      </c>
      <c r="N224" s="82" t="s">
        <v>116</v>
      </c>
    </row>
    <row r="225" spans="1:14" s="25" customFormat="1" ht="21.9" customHeight="1" x14ac:dyDescent="0.3">
      <c r="A225" s="79"/>
      <c r="B225" s="59" t="s">
        <v>443</v>
      </c>
      <c r="C225" s="37" t="s">
        <v>172</v>
      </c>
      <c r="D225" s="80">
        <v>600</v>
      </c>
      <c r="E225" s="61">
        <v>3323.99</v>
      </c>
      <c r="F225" s="34"/>
      <c r="G225" s="34"/>
      <c r="H225" s="30" t="s">
        <v>444</v>
      </c>
      <c r="I225" s="30" t="s">
        <v>444</v>
      </c>
      <c r="J225" s="34">
        <v>0</v>
      </c>
      <c r="K225" s="36">
        <v>0</v>
      </c>
      <c r="L225" s="81">
        <f>+D225+F225-J225</f>
        <v>600</v>
      </c>
      <c r="M225" s="81">
        <f>+E225+G225-K225</f>
        <v>3323.99</v>
      </c>
      <c r="N225" s="82"/>
    </row>
    <row r="226" spans="1:14" s="25" customFormat="1" ht="21.9" customHeight="1" x14ac:dyDescent="0.3">
      <c r="A226" s="79"/>
      <c r="B226" s="59" t="s">
        <v>445</v>
      </c>
      <c r="C226" s="37" t="s">
        <v>172</v>
      </c>
      <c r="D226" s="80">
        <v>423</v>
      </c>
      <c r="E226" s="61">
        <v>1586.27</v>
      </c>
      <c r="F226" s="34"/>
      <c r="G226" s="34"/>
      <c r="H226" s="30" t="s">
        <v>444</v>
      </c>
      <c r="I226" s="30" t="s">
        <v>444</v>
      </c>
      <c r="J226" s="34">
        <v>123</v>
      </c>
      <c r="K226" s="36">
        <v>461.25</v>
      </c>
      <c r="L226" s="81">
        <f t="shared" ref="L226:L227" si="11">+D226+F226-J226</f>
        <v>300</v>
      </c>
      <c r="M226" s="81">
        <f t="shared" ref="M226:M227" si="12">+E226+G226-K226</f>
        <v>1125.02</v>
      </c>
      <c r="N226" s="82"/>
    </row>
    <row r="227" spans="1:14" s="71" customFormat="1" ht="21.9" customHeight="1" x14ac:dyDescent="0.3">
      <c r="A227" s="79" t="s">
        <v>264</v>
      </c>
      <c r="B227" s="63" t="s">
        <v>265</v>
      </c>
      <c r="C227" s="37" t="s">
        <v>172</v>
      </c>
      <c r="D227" s="81">
        <v>0</v>
      </c>
      <c r="E227" s="68">
        <v>0</v>
      </c>
      <c r="F227" s="34"/>
      <c r="G227" s="36"/>
      <c r="H227" s="30">
        <v>44747</v>
      </c>
      <c r="I227" s="30">
        <v>44747</v>
      </c>
      <c r="J227" s="34">
        <v>0</v>
      </c>
      <c r="K227" s="36">
        <v>0</v>
      </c>
      <c r="L227" s="81">
        <f t="shared" si="11"/>
        <v>0</v>
      </c>
      <c r="M227" s="81">
        <f t="shared" si="12"/>
        <v>0</v>
      </c>
      <c r="N227" s="83" t="s">
        <v>116</v>
      </c>
    </row>
    <row r="228" spans="1:14" s="71" customFormat="1" ht="21.9" customHeight="1" x14ac:dyDescent="0.3">
      <c r="A228" s="79" t="s">
        <v>267</v>
      </c>
      <c r="B228" s="63" t="s">
        <v>268</v>
      </c>
      <c r="C228" s="37" t="s">
        <v>172</v>
      </c>
      <c r="D228" s="81">
        <v>0</v>
      </c>
      <c r="E228" s="68">
        <v>0</v>
      </c>
      <c r="F228" s="34"/>
      <c r="G228" s="36"/>
      <c r="H228" s="30">
        <v>43780</v>
      </c>
      <c r="I228" s="30">
        <v>43780</v>
      </c>
      <c r="J228" s="34">
        <v>0</v>
      </c>
      <c r="K228" s="36">
        <v>0</v>
      </c>
      <c r="L228" s="81">
        <f t="shared" ref="L228:M263" si="13">+D228+F228-J228</f>
        <v>0</v>
      </c>
      <c r="M228" s="68">
        <f t="shared" si="13"/>
        <v>0</v>
      </c>
      <c r="N228" s="83" t="s">
        <v>116</v>
      </c>
    </row>
    <row r="229" spans="1:14" s="71" customFormat="1" ht="21.9" customHeight="1" x14ac:dyDescent="0.3">
      <c r="A229" s="79" t="s">
        <v>269</v>
      </c>
      <c r="B229" s="63" t="s">
        <v>270</v>
      </c>
      <c r="C229" s="37" t="s">
        <v>172</v>
      </c>
      <c r="D229" s="81">
        <v>60</v>
      </c>
      <c r="E229" s="68">
        <v>17204.400000000001</v>
      </c>
      <c r="F229" s="34"/>
      <c r="G229" s="36"/>
      <c r="H229" s="30">
        <v>44747</v>
      </c>
      <c r="I229" s="30">
        <v>44747</v>
      </c>
      <c r="J229" s="34">
        <v>3</v>
      </c>
      <c r="K229" s="36">
        <v>947.38</v>
      </c>
      <c r="L229" s="81">
        <f t="shared" si="13"/>
        <v>57</v>
      </c>
      <c r="M229" s="67">
        <f t="shared" si="13"/>
        <v>16257.020000000002</v>
      </c>
      <c r="N229" s="83"/>
    </row>
    <row r="230" spans="1:14" s="71" customFormat="1" ht="21.9" customHeight="1" x14ac:dyDescent="0.3">
      <c r="A230" s="79" t="s">
        <v>271</v>
      </c>
      <c r="B230" s="63" t="s">
        <v>272</v>
      </c>
      <c r="C230" s="37" t="s">
        <v>172</v>
      </c>
      <c r="D230" s="81">
        <v>0</v>
      </c>
      <c r="E230" s="68">
        <v>0</v>
      </c>
      <c r="F230" s="34"/>
      <c r="G230" s="36"/>
      <c r="H230" s="30">
        <v>43780</v>
      </c>
      <c r="I230" s="30">
        <v>43780</v>
      </c>
      <c r="J230" s="34">
        <v>0</v>
      </c>
      <c r="K230" s="36">
        <v>0</v>
      </c>
      <c r="L230" s="81">
        <f t="shared" si="13"/>
        <v>0</v>
      </c>
      <c r="M230" s="68">
        <f t="shared" si="13"/>
        <v>0</v>
      </c>
      <c r="N230" s="83" t="s">
        <v>116</v>
      </c>
    </row>
    <row r="231" spans="1:14" s="71" customFormat="1" ht="21.9" customHeight="1" x14ac:dyDescent="0.3">
      <c r="A231" s="79" t="s">
        <v>273</v>
      </c>
      <c r="B231" s="63" t="s">
        <v>274</v>
      </c>
      <c r="C231" s="37" t="s">
        <v>172</v>
      </c>
      <c r="D231" s="81">
        <v>49</v>
      </c>
      <c r="E231" s="68">
        <v>937.14166666666665</v>
      </c>
      <c r="F231" s="34"/>
      <c r="G231" s="36"/>
      <c r="H231" s="30">
        <v>44747</v>
      </c>
      <c r="I231" s="30">
        <v>44747</v>
      </c>
      <c r="J231" s="34">
        <v>0</v>
      </c>
      <c r="K231" s="36">
        <v>0</v>
      </c>
      <c r="L231" s="81">
        <f t="shared" si="13"/>
        <v>49</v>
      </c>
      <c r="M231" s="68">
        <f t="shared" si="13"/>
        <v>937.14166666666665</v>
      </c>
      <c r="N231" s="83" t="s">
        <v>116</v>
      </c>
    </row>
    <row r="232" spans="1:14" s="71" customFormat="1" ht="21.9" customHeight="1" x14ac:dyDescent="0.3">
      <c r="A232" s="79" t="s">
        <v>275</v>
      </c>
      <c r="B232" s="63" t="s">
        <v>276</v>
      </c>
      <c r="C232" s="37" t="s">
        <v>172</v>
      </c>
      <c r="D232" s="81">
        <v>0</v>
      </c>
      <c r="E232" s="68">
        <v>0</v>
      </c>
      <c r="F232" s="34"/>
      <c r="G232" s="36"/>
      <c r="H232" s="30">
        <v>43780</v>
      </c>
      <c r="I232" s="30">
        <v>43780</v>
      </c>
      <c r="J232" s="34">
        <v>0</v>
      </c>
      <c r="K232" s="36">
        <v>0</v>
      </c>
      <c r="L232" s="81">
        <f t="shared" si="13"/>
        <v>0</v>
      </c>
      <c r="M232" s="68">
        <f t="shared" si="13"/>
        <v>0</v>
      </c>
      <c r="N232" s="83" t="s">
        <v>116</v>
      </c>
    </row>
    <row r="233" spans="1:14" s="73" customFormat="1" ht="21.9" customHeight="1" x14ac:dyDescent="0.3">
      <c r="A233" s="79" t="s">
        <v>277</v>
      </c>
      <c r="B233" s="63" t="s">
        <v>278</v>
      </c>
      <c r="C233" s="37" t="s">
        <v>172</v>
      </c>
      <c r="D233" s="81">
        <v>36</v>
      </c>
      <c r="E233" s="68">
        <v>1391.22</v>
      </c>
      <c r="F233" s="34"/>
      <c r="G233" s="36"/>
      <c r="H233" s="30">
        <v>44747</v>
      </c>
      <c r="I233" s="30">
        <v>44747</v>
      </c>
      <c r="J233" s="34">
        <v>0</v>
      </c>
      <c r="K233" s="36">
        <v>0</v>
      </c>
      <c r="L233" s="81">
        <f t="shared" si="13"/>
        <v>36</v>
      </c>
      <c r="M233" s="68">
        <f t="shared" si="13"/>
        <v>1391.22</v>
      </c>
      <c r="N233" s="84" t="s">
        <v>116</v>
      </c>
    </row>
    <row r="234" spans="1:14" s="25" customFormat="1" ht="21.9" customHeight="1" x14ac:dyDescent="0.3">
      <c r="A234" s="79" t="s">
        <v>279</v>
      </c>
      <c r="B234" s="59" t="s">
        <v>280</v>
      </c>
      <c r="C234" s="10" t="s">
        <v>281</v>
      </c>
      <c r="D234" s="85">
        <v>5</v>
      </c>
      <c r="E234" s="67">
        <v>310.87857142857149</v>
      </c>
      <c r="F234" s="34"/>
      <c r="G234" s="36"/>
      <c r="H234" s="30">
        <v>44747</v>
      </c>
      <c r="I234" s="30">
        <v>44747</v>
      </c>
      <c r="J234" s="34">
        <v>0</v>
      </c>
      <c r="K234" s="36">
        <v>0</v>
      </c>
      <c r="L234" s="81">
        <f t="shared" si="13"/>
        <v>5</v>
      </c>
      <c r="M234" s="68">
        <f t="shared" si="13"/>
        <v>310.87857142857149</v>
      </c>
      <c r="N234" s="82" t="s">
        <v>116</v>
      </c>
    </row>
    <row r="235" spans="1:14" s="71" customFormat="1" ht="21.9" customHeight="1" x14ac:dyDescent="0.3">
      <c r="A235" s="79" t="s">
        <v>282</v>
      </c>
      <c r="B235" s="63" t="s">
        <v>283</v>
      </c>
      <c r="C235" s="37" t="s">
        <v>281</v>
      </c>
      <c r="D235" s="81">
        <v>5</v>
      </c>
      <c r="E235" s="68">
        <v>1334.9749999999999</v>
      </c>
      <c r="F235" s="34"/>
      <c r="G235" s="36"/>
      <c r="H235" s="30">
        <v>44747</v>
      </c>
      <c r="I235" s="30">
        <v>44747</v>
      </c>
      <c r="J235" s="34">
        <v>0</v>
      </c>
      <c r="K235" s="36">
        <v>0</v>
      </c>
      <c r="L235" s="81">
        <f t="shared" si="13"/>
        <v>5</v>
      </c>
      <c r="M235" s="68">
        <f t="shared" si="13"/>
        <v>1334.9749999999999</v>
      </c>
      <c r="N235" s="83" t="s">
        <v>116</v>
      </c>
    </row>
    <row r="236" spans="1:14" s="71" customFormat="1" ht="21.9" customHeight="1" x14ac:dyDescent="0.3">
      <c r="A236" s="79" t="s">
        <v>284</v>
      </c>
      <c r="B236" s="63" t="s">
        <v>285</v>
      </c>
      <c r="C236" s="37" t="s">
        <v>286</v>
      </c>
      <c r="D236" s="81">
        <v>26</v>
      </c>
      <c r="E236" s="68">
        <v>4628</v>
      </c>
      <c r="F236" s="34"/>
      <c r="G236" s="36"/>
      <c r="H236" s="30">
        <v>43780</v>
      </c>
      <c r="I236" s="30">
        <v>43780</v>
      </c>
      <c r="J236" s="34">
        <v>0</v>
      </c>
      <c r="K236" s="36">
        <v>0</v>
      </c>
      <c r="L236" s="81">
        <f t="shared" si="13"/>
        <v>26</v>
      </c>
      <c r="M236" s="68">
        <f t="shared" si="13"/>
        <v>4628</v>
      </c>
      <c r="N236" s="83" t="s">
        <v>116</v>
      </c>
    </row>
    <row r="237" spans="1:14" s="71" customFormat="1" ht="21.9" customHeight="1" x14ac:dyDescent="0.3">
      <c r="A237" s="79" t="s">
        <v>287</v>
      </c>
      <c r="B237" s="63" t="s">
        <v>288</v>
      </c>
      <c r="C237" s="37" t="s">
        <v>286</v>
      </c>
      <c r="D237" s="81">
        <v>41</v>
      </c>
      <c r="E237" s="68">
        <v>3895</v>
      </c>
      <c r="F237" s="34"/>
      <c r="G237" s="36"/>
      <c r="H237" s="30">
        <v>43780</v>
      </c>
      <c r="I237" s="30">
        <v>43780</v>
      </c>
      <c r="J237" s="34">
        <v>0</v>
      </c>
      <c r="K237" s="36">
        <v>0</v>
      </c>
      <c r="L237" s="81">
        <f t="shared" si="13"/>
        <v>41</v>
      </c>
      <c r="M237" s="68">
        <f t="shared" si="13"/>
        <v>3895</v>
      </c>
      <c r="N237" s="83" t="s">
        <v>116</v>
      </c>
    </row>
    <row r="238" spans="1:14" s="71" customFormat="1" ht="21.9" customHeight="1" x14ac:dyDescent="0.3">
      <c r="A238" s="79" t="s">
        <v>289</v>
      </c>
      <c r="B238" s="63" t="s">
        <v>290</v>
      </c>
      <c r="C238" s="37" t="s">
        <v>286</v>
      </c>
      <c r="D238" s="81">
        <v>13</v>
      </c>
      <c r="E238" s="68">
        <v>1794</v>
      </c>
      <c r="F238" s="34"/>
      <c r="G238" s="36"/>
      <c r="H238" s="30">
        <v>43780</v>
      </c>
      <c r="I238" s="30">
        <v>43780</v>
      </c>
      <c r="J238" s="34">
        <v>0</v>
      </c>
      <c r="K238" s="36">
        <v>0</v>
      </c>
      <c r="L238" s="81">
        <f t="shared" si="13"/>
        <v>13</v>
      </c>
      <c r="M238" s="68">
        <f t="shared" si="13"/>
        <v>1794</v>
      </c>
      <c r="N238" s="83" t="s">
        <v>116</v>
      </c>
    </row>
    <row r="239" spans="1:14" s="71" customFormat="1" ht="21.9" customHeight="1" x14ac:dyDescent="0.3">
      <c r="A239" s="79" t="s">
        <v>291</v>
      </c>
      <c r="B239" s="63" t="s">
        <v>292</v>
      </c>
      <c r="C239" s="37" t="s">
        <v>172</v>
      </c>
      <c r="D239" s="81">
        <v>3</v>
      </c>
      <c r="E239" s="68">
        <v>411</v>
      </c>
      <c r="F239" s="34"/>
      <c r="G239" s="36"/>
      <c r="H239" s="30">
        <v>43780</v>
      </c>
      <c r="I239" s="30">
        <v>43780</v>
      </c>
      <c r="J239" s="34">
        <v>0</v>
      </c>
      <c r="K239" s="36">
        <v>0</v>
      </c>
      <c r="L239" s="81">
        <f t="shared" si="13"/>
        <v>3</v>
      </c>
      <c r="M239" s="68">
        <f t="shared" si="13"/>
        <v>411</v>
      </c>
      <c r="N239" s="83" t="s">
        <v>116</v>
      </c>
    </row>
    <row r="240" spans="1:14" s="71" customFormat="1" ht="21.9" customHeight="1" x14ac:dyDescent="0.3">
      <c r="A240" s="79" t="s">
        <v>293</v>
      </c>
      <c r="B240" s="63" t="s">
        <v>294</v>
      </c>
      <c r="C240" s="37" t="s">
        <v>172</v>
      </c>
      <c r="D240" s="81">
        <v>15</v>
      </c>
      <c r="E240" s="68">
        <v>675</v>
      </c>
      <c r="F240" s="34"/>
      <c r="G240" s="36"/>
      <c r="H240" s="30">
        <v>44550</v>
      </c>
      <c r="I240" s="30">
        <v>44550</v>
      </c>
      <c r="J240" s="34">
        <v>0</v>
      </c>
      <c r="K240" s="36">
        <v>0</v>
      </c>
      <c r="L240" s="81">
        <f t="shared" si="13"/>
        <v>15</v>
      </c>
      <c r="M240" s="68">
        <f t="shared" si="13"/>
        <v>675</v>
      </c>
      <c r="N240" s="83"/>
    </row>
    <row r="241" spans="1:14" s="71" customFormat="1" ht="21.9" customHeight="1" x14ac:dyDescent="0.3">
      <c r="A241" s="79" t="s">
        <v>295</v>
      </c>
      <c r="B241" s="63" t="s">
        <v>296</v>
      </c>
      <c r="C241" s="37" t="s">
        <v>172</v>
      </c>
      <c r="D241" s="81">
        <v>19</v>
      </c>
      <c r="E241" s="68">
        <v>71.25</v>
      </c>
      <c r="F241" s="34"/>
      <c r="G241" s="36"/>
      <c r="H241" s="30">
        <v>44284</v>
      </c>
      <c r="I241" s="30">
        <v>44284</v>
      </c>
      <c r="J241" s="34">
        <v>0</v>
      </c>
      <c r="K241" s="36">
        <v>0</v>
      </c>
      <c r="L241" s="81">
        <f t="shared" si="13"/>
        <v>19</v>
      </c>
      <c r="M241" s="68">
        <f t="shared" si="13"/>
        <v>71.25</v>
      </c>
      <c r="N241" s="83"/>
    </row>
    <row r="242" spans="1:14" s="71" customFormat="1" ht="21.9" customHeight="1" x14ac:dyDescent="0.3">
      <c r="A242" s="79" t="s">
        <v>297</v>
      </c>
      <c r="B242" s="63" t="s">
        <v>298</v>
      </c>
      <c r="C242" s="37" t="s">
        <v>172</v>
      </c>
      <c r="D242" s="81">
        <v>23</v>
      </c>
      <c r="E242" s="68">
        <v>1575.96</v>
      </c>
      <c r="F242" s="34"/>
      <c r="G242" s="36"/>
      <c r="H242" s="30">
        <v>44550</v>
      </c>
      <c r="I242" s="30">
        <v>44550</v>
      </c>
      <c r="J242" s="34">
        <v>0</v>
      </c>
      <c r="K242" s="36">
        <v>0</v>
      </c>
      <c r="L242" s="81">
        <f t="shared" si="13"/>
        <v>23</v>
      </c>
      <c r="M242" s="67">
        <f t="shared" si="13"/>
        <v>1575.96</v>
      </c>
      <c r="N242" s="83"/>
    </row>
    <row r="243" spans="1:14" s="71" customFormat="1" ht="21.9" customHeight="1" x14ac:dyDescent="0.3">
      <c r="A243" s="79" t="s">
        <v>299</v>
      </c>
      <c r="B243" s="63" t="s">
        <v>300</v>
      </c>
      <c r="C243" s="37" t="s">
        <v>172</v>
      </c>
      <c r="D243" s="81">
        <v>11</v>
      </c>
      <c r="E243" s="68">
        <v>62.81</v>
      </c>
      <c r="F243" s="34"/>
      <c r="G243" s="36"/>
      <c r="H243" s="30">
        <v>44284</v>
      </c>
      <c r="I243" s="30">
        <v>44284</v>
      </c>
      <c r="J243" s="34">
        <v>5</v>
      </c>
      <c r="K243" s="36">
        <v>28.55</v>
      </c>
      <c r="L243" s="81">
        <f t="shared" si="13"/>
        <v>6</v>
      </c>
      <c r="M243" s="68">
        <f t="shared" si="13"/>
        <v>34.260000000000005</v>
      </c>
      <c r="N243" s="83"/>
    </row>
    <row r="244" spans="1:14" s="71" customFormat="1" ht="21.9" customHeight="1" x14ac:dyDescent="0.3">
      <c r="A244" s="79" t="s">
        <v>301</v>
      </c>
      <c r="B244" s="63" t="s">
        <v>302</v>
      </c>
      <c r="C244" s="37" t="s">
        <v>286</v>
      </c>
      <c r="D244" s="81">
        <v>3</v>
      </c>
      <c r="E244" s="68">
        <v>141.31312500000001</v>
      </c>
      <c r="F244" s="34"/>
      <c r="G244" s="36"/>
      <c r="H244" s="30">
        <v>44747</v>
      </c>
      <c r="I244" s="30">
        <v>44747</v>
      </c>
      <c r="J244" s="34">
        <v>0</v>
      </c>
      <c r="K244" s="36">
        <v>0</v>
      </c>
      <c r="L244" s="81">
        <f t="shared" si="13"/>
        <v>3</v>
      </c>
      <c r="M244" s="68">
        <f t="shared" si="13"/>
        <v>141.31312500000001</v>
      </c>
      <c r="N244" s="83"/>
    </row>
    <row r="245" spans="1:14" s="71" customFormat="1" ht="21.9" customHeight="1" x14ac:dyDescent="0.3">
      <c r="A245" s="79" t="s">
        <v>303</v>
      </c>
      <c r="B245" s="63" t="s">
        <v>304</v>
      </c>
      <c r="C245" s="37" t="s">
        <v>286</v>
      </c>
      <c r="D245" s="81">
        <v>3</v>
      </c>
      <c r="E245" s="68">
        <v>115.045</v>
      </c>
      <c r="F245" s="34"/>
      <c r="G245" s="36"/>
      <c r="H245" s="30">
        <v>44550</v>
      </c>
      <c r="I245" s="30">
        <v>44550</v>
      </c>
      <c r="J245" s="34">
        <v>0</v>
      </c>
      <c r="K245" s="36">
        <v>0</v>
      </c>
      <c r="L245" s="81">
        <f t="shared" si="13"/>
        <v>3</v>
      </c>
      <c r="M245" s="68">
        <f t="shared" si="13"/>
        <v>115.045</v>
      </c>
      <c r="N245" s="83"/>
    </row>
    <row r="246" spans="1:14" s="25" customFormat="1" ht="21.9" customHeight="1" x14ac:dyDescent="0.3">
      <c r="A246" s="79" t="s">
        <v>305</v>
      </c>
      <c r="B246" s="63" t="s">
        <v>306</v>
      </c>
      <c r="C246" s="37" t="s">
        <v>172</v>
      </c>
      <c r="D246" s="81">
        <v>2</v>
      </c>
      <c r="E246" s="68">
        <v>10494.705</v>
      </c>
      <c r="F246" s="34"/>
      <c r="G246" s="34"/>
      <c r="H246" s="30">
        <v>44747</v>
      </c>
      <c r="I246" s="30">
        <v>44747</v>
      </c>
      <c r="J246" s="34">
        <v>0</v>
      </c>
      <c r="K246" s="36">
        <v>0</v>
      </c>
      <c r="L246" s="81">
        <f t="shared" si="13"/>
        <v>2</v>
      </c>
      <c r="M246" s="68">
        <f t="shared" si="13"/>
        <v>10494.705</v>
      </c>
      <c r="N246" s="82" t="s">
        <v>116</v>
      </c>
    </row>
    <row r="247" spans="1:14" s="71" customFormat="1" ht="21.9" customHeight="1" x14ac:dyDescent="0.3">
      <c r="A247" s="79" t="s">
        <v>307</v>
      </c>
      <c r="B247" s="63" t="s">
        <v>308</v>
      </c>
      <c r="C247" s="37" t="s">
        <v>172</v>
      </c>
      <c r="D247" s="81">
        <v>7</v>
      </c>
      <c r="E247" s="68">
        <v>41259.39</v>
      </c>
      <c r="F247" s="34"/>
      <c r="G247" s="34"/>
      <c r="H247" s="30">
        <v>44747</v>
      </c>
      <c r="I247" s="30">
        <v>44747</v>
      </c>
      <c r="J247" s="34">
        <v>0</v>
      </c>
      <c r="K247" s="36">
        <v>0</v>
      </c>
      <c r="L247" s="81">
        <f t="shared" si="13"/>
        <v>7</v>
      </c>
      <c r="M247" s="68">
        <f t="shared" si="13"/>
        <v>41259.39</v>
      </c>
      <c r="N247" s="83"/>
    </row>
    <row r="248" spans="1:14" s="71" customFormat="1" ht="21.9" customHeight="1" x14ac:dyDescent="0.3">
      <c r="A248" s="79" t="s">
        <v>310</v>
      </c>
      <c r="B248" s="63" t="s">
        <v>311</v>
      </c>
      <c r="C248" s="37" t="s">
        <v>172</v>
      </c>
      <c r="D248" s="81">
        <v>2</v>
      </c>
      <c r="E248" s="68">
        <v>11221.8</v>
      </c>
      <c r="F248" s="34"/>
      <c r="G248" s="34"/>
      <c r="H248" s="30" t="s">
        <v>266</v>
      </c>
      <c r="I248" s="30" t="s">
        <v>266</v>
      </c>
      <c r="J248" s="34">
        <v>0</v>
      </c>
      <c r="K248" s="36">
        <v>0</v>
      </c>
      <c r="L248" s="81">
        <f t="shared" si="13"/>
        <v>2</v>
      </c>
      <c r="M248" s="68">
        <f t="shared" si="13"/>
        <v>11221.8</v>
      </c>
      <c r="N248" s="83"/>
    </row>
    <row r="249" spans="1:14" s="71" customFormat="1" ht="21.9" customHeight="1" x14ac:dyDescent="0.3">
      <c r="A249" s="79" t="s">
        <v>312</v>
      </c>
      <c r="B249" s="63" t="s">
        <v>313</v>
      </c>
      <c r="C249" s="37" t="s">
        <v>172</v>
      </c>
      <c r="D249" s="81">
        <v>2</v>
      </c>
      <c r="E249" s="68">
        <v>22479</v>
      </c>
      <c r="F249" s="34"/>
      <c r="G249" s="34"/>
      <c r="H249" s="30" t="s">
        <v>309</v>
      </c>
      <c r="I249" s="30" t="s">
        <v>266</v>
      </c>
      <c r="J249" s="34">
        <v>0</v>
      </c>
      <c r="K249" s="36">
        <v>0</v>
      </c>
      <c r="L249" s="81">
        <f t="shared" si="13"/>
        <v>2</v>
      </c>
      <c r="M249" s="68">
        <f t="shared" si="13"/>
        <v>22479</v>
      </c>
      <c r="N249" s="83"/>
    </row>
    <row r="250" spans="1:14" s="71" customFormat="1" ht="21.9" customHeight="1" x14ac:dyDescent="0.3">
      <c r="A250" s="79" t="s">
        <v>314</v>
      </c>
      <c r="B250" s="63" t="s">
        <v>315</v>
      </c>
      <c r="C250" s="37" t="s">
        <v>172</v>
      </c>
      <c r="D250" s="81">
        <v>1</v>
      </c>
      <c r="E250" s="68">
        <v>6670</v>
      </c>
      <c r="F250" s="34"/>
      <c r="G250" s="34"/>
      <c r="H250" s="30" t="s">
        <v>266</v>
      </c>
      <c r="I250" s="30" t="s">
        <v>266</v>
      </c>
      <c r="J250" s="34">
        <v>0</v>
      </c>
      <c r="K250" s="36">
        <v>0</v>
      </c>
      <c r="L250" s="81">
        <f t="shared" si="13"/>
        <v>1</v>
      </c>
      <c r="M250" s="68">
        <f t="shared" si="13"/>
        <v>6670</v>
      </c>
      <c r="N250" s="83"/>
    </row>
    <row r="251" spans="1:14" s="71" customFormat="1" ht="21.9" customHeight="1" x14ac:dyDescent="0.3">
      <c r="A251" s="79" t="s">
        <v>316</v>
      </c>
      <c r="B251" s="63" t="s">
        <v>317</v>
      </c>
      <c r="C251" s="37" t="s">
        <v>172</v>
      </c>
      <c r="D251" s="81">
        <v>0</v>
      </c>
      <c r="E251" s="68">
        <v>0</v>
      </c>
      <c r="F251" s="34"/>
      <c r="G251" s="34"/>
      <c r="H251" s="30"/>
      <c r="I251" s="30"/>
      <c r="J251" s="34">
        <v>0</v>
      </c>
      <c r="K251" s="36">
        <v>0</v>
      </c>
      <c r="L251" s="81">
        <f t="shared" si="13"/>
        <v>0</v>
      </c>
      <c r="M251" s="68">
        <f t="shared" si="13"/>
        <v>0</v>
      </c>
      <c r="N251" s="83"/>
    </row>
    <row r="252" spans="1:14" s="71" customFormat="1" ht="21.9" customHeight="1" x14ac:dyDescent="0.3">
      <c r="A252" s="79" t="s">
        <v>318</v>
      </c>
      <c r="B252" s="63" t="s">
        <v>319</v>
      </c>
      <c r="C252" s="37" t="s">
        <v>172</v>
      </c>
      <c r="D252" s="81">
        <v>0</v>
      </c>
      <c r="E252" s="68">
        <v>0</v>
      </c>
      <c r="F252" s="34"/>
      <c r="G252" s="34"/>
      <c r="H252" s="30">
        <v>44717</v>
      </c>
      <c r="I252" s="30">
        <v>44717</v>
      </c>
      <c r="J252" s="34">
        <v>0</v>
      </c>
      <c r="K252" s="36">
        <v>0</v>
      </c>
      <c r="L252" s="81">
        <f t="shared" si="13"/>
        <v>0</v>
      </c>
      <c r="M252" s="68">
        <f t="shared" si="13"/>
        <v>0</v>
      </c>
      <c r="N252" s="83"/>
    </row>
    <row r="253" spans="1:14" s="71" customFormat="1" ht="21.9" customHeight="1" x14ac:dyDescent="0.3">
      <c r="A253" s="79" t="s">
        <v>320</v>
      </c>
      <c r="B253" s="63" t="s">
        <v>321</v>
      </c>
      <c r="C253" s="37" t="s">
        <v>172</v>
      </c>
      <c r="D253" s="81">
        <v>0</v>
      </c>
      <c r="E253" s="68">
        <v>0</v>
      </c>
      <c r="F253" s="34"/>
      <c r="G253" s="34"/>
      <c r="H253" s="30">
        <v>44321</v>
      </c>
      <c r="I253" s="30">
        <v>44321</v>
      </c>
      <c r="J253" s="34">
        <v>0</v>
      </c>
      <c r="K253" s="36">
        <v>0</v>
      </c>
      <c r="L253" s="81">
        <f t="shared" si="13"/>
        <v>0</v>
      </c>
      <c r="M253" s="68">
        <f t="shared" si="13"/>
        <v>0</v>
      </c>
      <c r="N253" s="83"/>
    </row>
    <row r="254" spans="1:14" s="71" customFormat="1" ht="21.9" customHeight="1" x14ac:dyDescent="0.3">
      <c r="A254" s="79" t="s">
        <v>322</v>
      </c>
      <c r="B254" s="63" t="s">
        <v>323</v>
      </c>
      <c r="C254" s="37" t="s">
        <v>172</v>
      </c>
      <c r="D254" s="81">
        <v>15</v>
      </c>
      <c r="E254" s="68">
        <v>7459.0400000000009</v>
      </c>
      <c r="F254" s="34"/>
      <c r="G254" s="34"/>
      <c r="H254" s="30">
        <v>44746</v>
      </c>
      <c r="I254" s="30">
        <v>44746</v>
      </c>
      <c r="J254" s="34">
        <v>4</v>
      </c>
      <c r="K254" s="36">
        <v>1989.08</v>
      </c>
      <c r="L254" s="81">
        <f t="shared" si="13"/>
        <v>11</v>
      </c>
      <c r="M254" s="68">
        <f t="shared" si="13"/>
        <v>5469.9600000000009</v>
      </c>
      <c r="N254" s="83"/>
    </row>
    <row r="255" spans="1:14" s="71" customFormat="1" ht="21.9" customHeight="1" x14ac:dyDescent="0.3">
      <c r="A255" s="79" t="s">
        <v>324</v>
      </c>
      <c r="B255" s="63" t="s">
        <v>325</v>
      </c>
      <c r="C255" s="37" t="s">
        <v>172</v>
      </c>
      <c r="D255" s="81">
        <v>2</v>
      </c>
      <c r="E255" s="68">
        <v>14278</v>
      </c>
      <c r="F255" s="34"/>
      <c r="G255" s="34"/>
      <c r="H255" s="30" t="s">
        <v>266</v>
      </c>
      <c r="I255" s="30" t="s">
        <v>266</v>
      </c>
      <c r="J255" s="34">
        <v>0</v>
      </c>
      <c r="K255" s="36">
        <v>0</v>
      </c>
      <c r="L255" s="81">
        <v>2</v>
      </c>
      <c r="M255" s="68">
        <f t="shared" si="13"/>
        <v>14278</v>
      </c>
      <c r="N255" s="83"/>
    </row>
    <row r="256" spans="1:14" s="71" customFormat="1" ht="21.9" customHeight="1" x14ac:dyDescent="0.3">
      <c r="A256" s="79" t="s">
        <v>326</v>
      </c>
      <c r="B256" s="63" t="s">
        <v>327</v>
      </c>
      <c r="C256" s="37" t="s">
        <v>172</v>
      </c>
      <c r="D256" s="81">
        <v>8</v>
      </c>
      <c r="E256" s="68">
        <v>4184.9983333333339</v>
      </c>
      <c r="F256" s="34"/>
      <c r="G256" s="34"/>
      <c r="H256" s="30">
        <v>44747</v>
      </c>
      <c r="I256" s="30">
        <v>44747</v>
      </c>
      <c r="J256" s="34">
        <v>4</v>
      </c>
      <c r="K256" s="36">
        <v>2092.5</v>
      </c>
      <c r="L256" s="81">
        <f t="shared" si="13"/>
        <v>4</v>
      </c>
      <c r="M256" s="68">
        <f t="shared" si="13"/>
        <v>2092.4983333333339</v>
      </c>
      <c r="N256" s="83"/>
    </row>
    <row r="257" spans="1:17" s="71" customFormat="1" ht="21.9" customHeight="1" x14ac:dyDescent="0.3">
      <c r="A257" s="79" t="s">
        <v>328</v>
      </c>
      <c r="B257" s="63" t="s">
        <v>329</v>
      </c>
      <c r="C257" s="37" t="s">
        <v>172</v>
      </c>
      <c r="D257" s="81">
        <v>2</v>
      </c>
      <c r="E257" s="68">
        <v>283.19999999999993</v>
      </c>
      <c r="F257" s="34"/>
      <c r="G257" s="34"/>
      <c r="H257" s="30" t="s">
        <v>266</v>
      </c>
      <c r="I257" s="30" t="s">
        <v>266</v>
      </c>
      <c r="J257" s="34">
        <v>0</v>
      </c>
      <c r="K257" s="36">
        <v>0</v>
      </c>
      <c r="L257" s="81">
        <f t="shared" si="13"/>
        <v>2</v>
      </c>
      <c r="M257" s="68">
        <f t="shared" si="13"/>
        <v>283.19999999999993</v>
      </c>
      <c r="N257" s="83"/>
    </row>
    <row r="258" spans="1:17" s="71" customFormat="1" ht="21.9" customHeight="1" x14ac:dyDescent="0.3">
      <c r="A258" s="79" t="s">
        <v>330</v>
      </c>
      <c r="B258" s="63" t="s">
        <v>331</v>
      </c>
      <c r="C258" s="37" t="s">
        <v>172</v>
      </c>
      <c r="D258" s="81">
        <v>7</v>
      </c>
      <c r="E258" s="68">
        <v>4553.9799999999996</v>
      </c>
      <c r="F258" s="34"/>
      <c r="G258" s="34"/>
      <c r="H258" s="30">
        <v>44747</v>
      </c>
      <c r="I258" s="30">
        <v>44747</v>
      </c>
      <c r="J258" s="34">
        <v>0</v>
      </c>
      <c r="K258" s="36">
        <v>0</v>
      </c>
      <c r="L258" s="81">
        <f t="shared" si="13"/>
        <v>7</v>
      </c>
      <c r="M258" s="68">
        <f t="shared" si="13"/>
        <v>4553.9799999999996</v>
      </c>
      <c r="N258" s="83"/>
    </row>
    <row r="259" spans="1:17" s="71" customFormat="1" ht="21.9" customHeight="1" x14ac:dyDescent="0.3">
      <c r="A259" s="79" t="s">
        <v>332</v>
      </c>
      <c r="B259" s="63" t="s">
        <v>333</v>
      </c>
      <c r="C259" s="37" t="s">
        <v>172</v>
      </c>
      <c r="D259" s="81">
        <v>2</v>
      </c>
      <c r="E259" s="68">
        <v>11261.990000000002</v>
      </c>
      <c r="F259" s="34"/>
      <c r="G259" s="34"/>
      <c r="H259" s="30">
        <v>44747</v>
      </c>
      <c r="I259" s="30">
        <v>44747</v>
      </c>
      <c r="J259" s="34">
        <v>0</v>
      </c>
      <c r="K259" s="36">
        <v>0</v>
      </c>
      <c r="L259" s="81">
        <f t="shared" si="13"/>
        <v>2</v>
      </c>
      <c r="M259" s="67">
        <f t="shared" si="13"/>
        <v>11261.990000000002</v>
      </c>
      <c r="N259" s="83"/>
    </row>
    <row r="260" spans="1:17" s="71" customFormat="1" ht="21.9" customHeight="1" x14ac:dyDescent="0.3">
      <c r="A260" s="79" t="s">
        <v>334</v>
      </c>
      <c r="B260" s="63" t="s">
        <v>335</v>
      </c>
      <c r="C260" s="37" t="s">
        <v>286</v>
      </c>
      <c r="D260" s="81">
        <v>0</v>
      </c>
      <c r="E260" s="68">
        <v>0</v>
      </c>
      <c r="F260" s="34"/>
      <c r="G260" s="34"/>
      <c r="H260" s="30"/>
      <c r="I260" s="30"/>
      <c r="J260" s="34">
        <v>0</v>
      </c>
      <c r="K260" s="36">
        <v>0</v>
      </c>
      <c r="L260" s="81">
        <f t="shared" si="13"/>
        <v>0</v>
      </c>
      <c r="M260" s="68">
        <f t="shared" si="13"/>
        <v>0</v>
      </c>
      <c r="N260" s="83"/>
    </row>
    <row r="261" spans="1:17" s="71" customFormat="1" ht="21.9" customHeight="1" x14ac:dyDescent="0.3">
      <c r="A261" s="79" t="s">
        <v>336</v>
      </c>
      <c r="B261" s="63" t="s">
        <v>337</v>
      </c>
      <c r="C261" s="37" t="s">
        <v>286</v>
      </c>
      <c r="D261" s="81">
        <v>0</v>
      </c>
      <c r="E261" s="68">
        <v>0</v>
      </c>
      <c r="F261" s="34"/>
      <c r="G261" s="34"/>
      <c r="H261" s="30" t="s">
        <v>266</v>
      </c>
      <c r="I261" s="30" t="s">
        <v>266</v>
      </c>
      <c r="J261" s="34">
        <v>0</v>
      </c>
      <c r="K261" s="36">
        <v>0</v>
      </c>
      <c r="L261" s="81">
        <f t="shared" si="13"/>
        <v>0</v>
      </c>
      <c r="M261" s="68">
        <f t="shared" si="13"/>
        <v>0</v>
      </c>
      <c r="N261" s="83"/>
    </row>
    <row r="262" spans="1:17" s="71" customFormat="1" ht="21.9" customHeight="1" x14ac:dyDescent="0.3">
      <c r="A262" s="79" t="s">
        <v>338</v>
      </c>
      <c r="B262" s="63" t="s">
        <v>339</v>
      </c>
      <c r="C262" s="37" t="s">
        <v>286</v>
      </c>
      <c r="D262" s="81">
        <v>0</v>
      </c>
      <c r="E262" s="68">
        <v>0</v>
      </c>
      <c r="F262" s="34"/>
      <c r="G262" s="34"/>
      <c r="H262" s="30" t="s">
        <v>266</v>
      </c>
      <c r="I262" s="30" t="s">
        <v>266</v>
      </c>
      <c r="J262" s="34">
        <v>0</v>
      </c>
      <c r="K262" s="36">
        <v>0</v>
      </c>
      <c r="L262" s="81">
        <f t="shared" si="13"/>
        <v>0</v>
      </c>
      <c r="M262" s="68">
        <f t="shared" si="13"/>
        <v>0</v>
      </c>
      <c r="N262" s="83"/>
    </row>
    <row r="263" spans="1:17" s="71" customFormat="1" ht="21.9" customHeight="1" x14ac:dyDescent="0.3">
      <c r="A263" s="79" t="s">
        <v>340</v>
      </c>
      <c r="B263" s="63" t="s">
        <v>341</v>
      </c>
      <c r="C263" s="37" t="s">
        <v>172</v>
      </c>
      <c r="D263" s="81">
        <v>5</v>
      </c>
      <c r="E263" s="68">
        <v>2910.14</v>
      </c>
      <c r="F263" s="34"/>
      <c r="G263" s="34"/>
      <c r="H263" s="30">
        <v>44747</v>
      </c>
      <c r="I263" s="30">
        <v>44747</v>
      </c>
      <c r="J263" s="34">
        <v>0</v>
      </c>
      <c r="K263" s="36">
        <v>0</v>
      </c>
      <c r="L263" s="81">
        <f t="shared" si="13"/>
        <v>5</v>
      </c>
      <c r="M263" s="68">
        <f>+E263+G263-K263</f>
        <v>2910.14</v>
      </c>
      <c r="N263" s="83"/>
    </row>
    <row r="264" spans="1:17" s="73" customFormat="1" ht="21.9" customHeight="1" x14ac:dyDescent="0.3">
      <c r="A264" s="79" t="s">
        <v>388</v>
      </c>
      <c r="B264" s="63" t="s">
        <v>377</v>
      </c>
      <c r="C264" s="37"/>
      <c r="D264" s="81">
        <v>2</v>
      </c>
      <c r="E264" s="68">
        <v>144.00666666666666</v>
      </c>
      <c r="F264" s="34"/>
      <c r="G264" s="34"/>
      <c r="H264" s="30">
        <v>44747</v>
      </c>
      <c r="I264" s="30">
        <v>44747</v>
      </c>
      <c r="J264" s="34">
        <v>0</v>
      </c>
      <c r="K264" s="36">
        <v>0</v>
      </c>
      <c r="L264" s="81">
        <f t="shared" ref="L264:M265" si="14">+D264+F264-J264</f>
        <v>2</v>
      </c>
      <c r="M264" s="81">
        <f t="shared" si="14"/>
        <v>144.00666666666666</v>
      </c>
      <c r="N264" s="38"/>
      <c r="Q264" s="126"/>
    </row>
    <row r="265" spans="1:17" s="73" customFormat="1" ht="21.9" customHeight="1" x14ac:dyDescent="0.3">
      <c r="A265" s="79" t="s">
        <v>389</v>
      </c>
      <c r="B265" s="63" t="s">
        <v>378</v>
      </c>
      <c r="C265" s="37"/>
      <c r="D265" s="81">
        <v>6</v>
      </c>
      <c r="E265" s="68">
        <v>432.02</v>
      </c>
      <c r="F265" s="34"/>
      <c r="G265" s="34"/>
      <c r="H265" s="30">
        <v>44747</v>
      </c>
      <c r="I265" s="30">
        <v>44747</v>
      </c>
      <c r="J265" s="34">
        <v>1</v>
      </c>
      <c r="K265" s="36">
        <v>72</v>
      </c>
      <c r="L265" s="81">
        <f t="shared" si="14"/>
        <v>5</v>
      </c>
      <c r="M265" s="85">
        <f t="shared" si="14"/>
        <v>360.02</v>
      </c>
      <c r="N265" s="38"/>
      <c r="Q265" s="126"/>
    </row>
    <row r="266" spans="1:17" s="73" customFormat="1" ht="21.9" customHeight="1" x14ac:dyDescent="0.3">
      <c r="A266" s="79" t="s">
        <v>390</v>
      </c>
      <c r="B266" s="63" t="s">
        <v>366</v>
      </c>
      <c r="C266" s="37"/>
      <c r="D266" s="85">
        <v>2</v>
      </c>
      <c r="E266" s="85">
        <v>73.23</v>
      </c>
      <c r="F266" s="137"/>
      <c r="G266" s="137"/>
      <c r="H266" s="79">
        <v>44747</v>
      </c>
      <c r="I266" s="79">
        <v>44747</v>
      </c>
      <c r="J266" s="34">
        <v>1</v>
      </c>
      <c r="K266" s="34">
        <v>36.619999999999997</v>
      </c>
      <c r="L266" s="85">
        <f t="shared" ref="L266:M283" si="15">+D266+F266-J266</f>
        <v>1</v>
      </c>
      <c r="M266" s="85">
        <f t="shared" si="15"/>
        <v>36.610000000000007</v>
      </c>
      <c r="N266" s="38"/>
      <c r="Q266" s="126"/>
    </row>
    <row r="267" spans="1:17" s="73" customFormat="1" ht="21.9" customHeight="1" x14ac:dyDescent="0.3">
      <c r="A267" s="79" t="s">
        <v>391</v>
      </c>
      <c r="B267" s="63" t="s">
        <v>367</v>
      </c>
      <c r="C267" s="37"/>
      <c r="D267" s="81">
        <v>4</v>
      </c>
      <c r="E267" s="81">
        <v>124.52666666666667</v>
      </c>
      <c r="F267" s="34"/>
      <c r="G267" s="34"/>
      <c r="H267" s="30">
        <v>44747</v>
      </c>
      <c r="I267" s="30">
        <v>44747</v>
      </c>
      <c r="J267" s="34">
        <v>0</v>
      </c>
      <c r="K267" s="36">
        <v>0</v>
      </c>
      <c r="L267" s="81">
        <f t="shared" si="15"/>
        <v>4</v>
      </c>
      <c r="M267" s="81">
        <f t="shared" si="15"/>
        <v>124.52666666666667</v>
      </c>
      <c r="N267" s="38"/>
      <c r="Q267" s="126"/>
    </row>
    <row r="268" spans="1:17" s="73" customFormat="1" ht="21.9" customHeight="1" x14ac:dyDescent="0.3">
      <c r="A268" s="79" t="s">
        <v>392</v>
      </c>
      <c r="B268" s="63" t="s">
        <v>368</v>
      </c>
      <c r="C268" s="37"/>
      <c r="D268" s="81">
        <v>6</v>
      </c>
      <c r="E268" s="81">
        <v>2340</v>
      </c>
      <c r="F268" s="34"/>
      <c r="G268" s="34"/>
      <c r="H268" s="30">
        <v>44747</v>
      </c>
      <c r="I268" s="30">
        <v>44747</v>
      </c>
      <c r="J268" s="34">
        <v>0</v>
      </c>
      <c r="K268" s="36">
        <v>0</v>
      </c>
      <c r="L268" s="81">
        <f t="shared" si="15"/>
        <v>6</v>
      </c>
      <c r="M268" s="85">
        <f t="shared" si="15"/>
        <v>2340</v>
      </c>
      <c r="N268" s="38"/>
      <c r="Q268" s="126"/>
    </row>
    <row r="269" spans="1:17" s="73" customFormat="1" ht="21.9" customHeight="1" x14ac:dyDescent="0.3">
      <c r="A269" s="79" t="s">
        <v>393</v>
      </c>
      <c r="B269" s="63" t="s">
        <v>369</v>
      </c>
      <c r="C269" s="37"/>
      <c r="D269" s="81">
        <v>6</v>
      </c>
      <c r="E269" s="81">
        <v>252</v>
      </c>
      <c r="F269" s="34"/>
      <c r="G269" s="34"/>
      <c r="H269" s="30">
        <v>44747</v>
      </c>
      <c r="I269" s="30">
        <v>44747</v>
      </c>
      <c r="J269" s="34">
        <v>0</v>
      </c>
      <c r="K269" s="36">
        <v>0</v>
      </c>
      <c r="L269" s="81">
        <f t="shared" si="15"/>
        <v>6</v>
      </c>
      <c r="M269" s="85">
        <f t="shared" si="15"/>
        <v>252</v>
      </c>
      <c r="N269" s="38"/>
      <c r="Q269" s="126"/>
    </row>
    <row r="270" spans="1:17" s="73" customFormat="1" ht="21.9" customHeight="1" x14ac:dyDescent="0.3">
      <c r="A270" s="79" t="s">
        <v>394</v>
      </c>
      <c r="B270" s="63" t="s">
        <v>370</v>
      </c>
      <c r="C270" s="37"/>
      <c r="D270" s="81">
        <v>5</v>
      </c>
      <c r="E270" s="81">
        <v>587.99166666666667</v>
      </c>
      <c r="F270" s="34"/>
      <c r="G270" s="34"/>
      <c r="H270" s="30">
        <v>44747</v>
      </c>
      <c r="I270" s="30">
        <v>44747</v>
      </c>
      <c r="J270" s="34">
        <v>1</v>
      </c>
      <c r="K270" s="36">
        <v>117.6</v>
      </c>
      <c r="L270" s="81">
        <f t="shared" si="15"/>
        <v>4</v>
      </c>
      <c r="M270" s="81">
        <f t="shared" si="15"/>
        <v>470.39166666666665</v>
      </c>
      <c r="N270" s="38"/>
      <c r="Q270" s="126"/>
    </row>
    <row r="271" spans="1:17" s="73" customFormat="1" ht="21.9" customHeight="1" x14ac:dyDescent="0.3">
      <c r="A271" s="79"/>
      <c r="B271" s="63" t="s">
        <v>520</v>
      </c>
      <c r="C271" s="37"/>
      <c r="D271" s="81">
        <v>0</v>
      </c>
      <c r="E271" s="81">
        <v>0</v>
      </c>
      <c r="F271" s="34">
        <v>1</v>
      </c>
      <c r="G271" s="34">
        <v>5593</v>
      </c>
      <c r="H271" s="30">
        <v>44894</v>
      </c>
      <c r="I271" s="30">
        <v>44894</v>
      </c>
      <c r="J271" s="34">
        <v>0</v>
      </c>
      <c r="K271" s="36">
        <v>0</v>
      </c>
      <c r="L271" s="81">
        <f t="shared" si="15"/>
        <v>1</v>
      </c>
      <c r="M271" s="81">
        <f t="shared" si="15"/>
        <v>5593</v>
      </c>
      <c r="N271" s="38"/>
      <c r="Q271" s="126"/>
    </row>
    <row r="272" spans="1:17" s="73" customFormat="1" ht="21.9" customHeight="1" x14ac:dyDescent="0.3">
      <c r="A272" s="79"/>
      <c r="B272" s="63" t="s">
        <v>519</v>
      </c>
      <c r="C272" s="37"/>
      <c r="D272" s="81">
        <v>0</v>
      </c>
      <c r="E272" s="81">
        <v>0</v>
      </c>
      <c r="F272" s="34">
        <v>1</v>
      </c>
      <c r="G272" s="34">
        <v>5050</v>
      </c>
      <c r="H272" s="30">
        <v>44894</v>
      </c>
      <c r="I272" s="30">
        <v>44894</v>
      </c>
      <c r="J272" s="34">
        <v>0</v>
      </c>
      <c r="K272" s="36">
        <v>0</v>
      </c>
      <c r="L272" s="81">
        <f t="shared" si="15"/>
        <v>1</v>
      </c>
      <c r="M272" s="81">
        <f t="shared" si="15"/>
        <v>5050</v>
      </c>
      <c r="N272" s="38"/>
      <c r="Q272" s="126"/>
    </row>
    <row r="273" spans="1:17" s="73" customFormat="1" ht="21.9" customHeight="1" x14ac:dyDescent="0.3">
      <c r="A273" s="79"/>
      <c r="B273" s="63" t="s">
        <v>521</v>
      </c>
      <c r="C273" s="37"/>
      <c r="D273" s="81">
        <v>0</v>
      </c>
      <c r="E273" s="81">
        <v>0</v>
      </c>
      <c r="F273" s="34">
        <v>1</v>
      </c>
      <c r="G273" s="34">
        <v>684.99</v>
      </c>
      <c r="H273" s="30">
        <v>44894</v>
      </c>
      <c r="I273" s="30">
        <v>44894</v>
      </c>
      <c r="J273" s="34">
        <v>0</v>
      </c>
      <c r="K273" s="36">
        <v>0</v>
      </c>
      <c r="L273" s="81">
        <f t="shared" si="15"/>
        <v>1</v>
      </c>
      <c r="M273" s="81">
        <f t="shared" si="15"/>
        <v>684.99</v>
      </c>
      <c r="N273" s="38"/>
      <c r="Q273" s="126"/>
    </row>
    <row r="274" spans="1:17" s="71" customFormat="1" ht="21.9" customHeight="1" x14ac:dyDescent="0.3">
      <c r="A274" s="79" t="s">
        <v>395</v>
      </c>
      <c r="B274" s="63" t="s">
        <v>371</v>
      </c>
      <c r="C274" s="37"/>
      <c r="D274" s="81">
        <v>0</v>
      </c>
      <c r="E274" s="81">
        <v>0</v>
      </c>
      <c r="F274" s="34">
        <v>1</v>
      </c>
      <c r="G274" s="34">
        <v>510</v>
      </c>
      <c r="H274" s="30">
        <v>44894</v>
      </c>
      <c r="I274" s="30">
        <v>44894</v>
      </c>
      <c r="J274" s="34">
        <v>0</v>
      </c>
      <c r="K274" s="36">
        <v>0</v>
      </c>
      <c r="L274" s="81">
        <f t="shared" si="15"/>
        <v>1</v>
      </c>
      <c r="M274" s="81">
        <f t="shared" si="15"/>
        <v>510</v>
      </c>
      <c r="N274" s="37"/>
      <c r="Q274" s="126"/>
    </row>
    <row r="275" spans="1:17" s="71" customFormat="1" ht="21.9" customHeight="1" x14ac:dyDescent="0.3">
      <c r="A275" s="79"/>
      <c r="B275" s="63" t="s">
        <v>522</v>
      </c>
      <c r="C275" s="37"/>
      <c r="D275" s="81">
        <v>0</v>
      </c>
      <c r="E275" s="81">
        <v>0</v>
      </c>
      <c r="F275" s="34">
        <v>1</v>
      </c>
      <c r="G275" s="34">
        <v>519.99</v>
      </c>
      <c r="H275" s="30">
        <v>44894</v>
      </c>
      <c r="I275" s="30">
        <v>44894</v>
      </c>
      <c r="J275" s="34">
        <v>0</v>
      </c>
      <c r="K275" s="36">
        <v>0</v>
      </c>
      <c r="L275" s="81">
        <f t="shared" si="15"/>
        <v>1</v>
      </c>
      <c r="M275" s="81">
        <f t="shared" si="15"/>
        <v>519.99</v>
      </c>
      <c r="N275" s="37"/>
      <c r="Q275" s="126"/>
    </row>
    <row r="276" spans="1:17" s="71" customFormat="1" ht="21.9" customHeight="1" x14ac:dyDescent="0.3">
      <c r="A276" s="79"/>
      <c r="B276" s="63" t="s">
        <v>523</v>
      </c>
      <c r="C276" s="37"/>
      <c r="D276" s="81">
        <v>0</v>
      </c>
      <c r="E276" s="81">
        <v>0</v>
      </c>
      <c r="F276" s="34">
        <v>1</v>
      </c>
      <c r="G276" s="34">
        <v>510</v>
      </c>
      <c r="H276" s="30">
        <v>44894</v>
      </c>
      <c r="I276" s="30">
        <v>44894</v>
      </c>
      <c r="J276" s="34">
        <v>0</v>
      </c>
      <c r="K276" s="36"/>
      <c r="L276" s="81">
        <v>0</v>
      </c>
      <c r="M276" s="81">
        <f t="shared" si="15"/>
        <v>510</v>
      </c>
      <c r="N276" s="37"/>
      <c r="Q276" s="126"/>
    </row>
    <row r="277" spans="1:17" s="71" customFormat="1" ht="21.9" customHeight="1" x14ac:dyDescent="0.3">
      <c r="A277" s="79"/>
      <c r="B277" s="63" t="s">
        <v>371</v>
      </c>
      <c r="C277" s="37"/>
      <c r="D277" s="81">
        <v>0</v>
      </c>
      <c r="E277" s="81">
        <v>0</v>
      </c>
      <c r="F277" s="34">
        <v>1</v>
      </c>
      <c r="G277" s="34">
        <v>510</v>
      </c>
      <c r="H277" s="30">
        <v>44894</v>
      </c>
      <c r="I277" s="30">
        <v>44894</v>
      </c>
      <c r="J277" s="34"/>
      <c r="K277" s="36"/>
      <c r="L277" s="81"/>
      <c r="M277" s="81">
        <f t="shared" si="15"/>
        <v>510</v>
      </c>
      <c r="N277" s="37"/>
      <c r="Q277" s="126"/>
    </row>
    <row r="278" spans="1:17" s="71" customFormat="1" ht="21.9" customHeight="1" x14ac:dyDescent="0.3">
      <c r="A278" s="79" t="s">
        <v>396</v>
      </c>
      <c r="B278" s="63" t="s">
        <v>372</v>
      </c>
      <c r="C278" s="37"/>
      <c r="D278" s="81">
        <v>10</v>
      </c>
      <c r="E278" s="81">
        <v>36580</v>
      </c>
      <c r="F278" s="34"/>
      <c r="G278" s="34"/>
      <c r="H278" s="30">
        <v>44748</v>
      </c>
      <c r="I278" s="30">
        <v>44748</v>
      </c>
      <c r="J278" s="34">
        <v>0</v>
      </c>
      <c r="K278" s="36">
        <v>0</v>
      </c>
      <c r="L278" s="81">
        <f t="shared" si="15"/>
        <v>10</v>
      </c>
      <c r="M278" s="81">
        <f t="shared" si="15"/>
        <v>36580</v>
      </c>
      <c r="N278" s="37"/>
      <c r="Q278" s="126"/>
    </row>
    <row r="279" spans="1:17" s="71" customFormat="1" ht="21.9" customHeight="1" x14ac:dyDescent="0.3">
      <c r="A279" s="79" t="s">
        <v>397</v>
      </c>
      <c r="B279" s="63" t="s">
        <v>373</v>
      </c>
      <c r="C279" s="37"/>
      <c r="D279" s="81">
        <v>8</v>
      </c>
      <c r="E279" s="81">
        <v>18880</v>
      </c>
      <c r="F279" s="34"/>
      <c r="G279" s="34"/>
      <c r="H279" s="30">
        <v>44748</v>
      </c>
      <c r="I279" s="30">
        <v>44748</v>
      </c>
      <c r="J279" s="34">
        <v>0</v>
      </c>
      <c r="K279" s="36">
        <v>0</v>
      </c>
      <c r="L279" s="81">
        <f t="shared" si="15"/>
        <v>8</v>
      </c>
      <c r="M279" s="81">
        <f t="shared" si="15"/>
        <v>18880</v>
      </c>
      <c r="N279" s="37"/>
    </row>
    <row r="280" spans="1:17" s="71" customFormat="1" ht="21.9" customHeight="1" x14ac:dyDescent="0.3">
      <c r="A280" s="79" t="s">
        <v>398</v>
      </c>
      <c r="B280" s="63" t="s">
        <v>374</v>
      </c>
      <c r="C280" s="37"/>
      <c r="D280" s="81">
        <v>0</v>
      </c>
      <c r="E280" s="81">
        <v>0</v>
      </c>
      <c r="F280" s="34"/>
      <c r="G280" s="34"/>
      <c r="H280" s="30">
        <v>44748</v>
      </c>
      <c r="I280" s="30">
        <v>44748</v>
      </c>
      <c r="J280" s="34">
        <v>0</v>
      </c>
      <c r="K280" s="36">
        <v>0</v>
      </c>
      <c r="L280" s="81">
        <f t="shared" si="15"/>
        <v>0</v>
      </c>
      <c r="M280" s="81">
        <f t="shared" si="15"/>
        <v>0</v>
      </c>
      <c r="N280" s="37"/>
    </row>
    <row r="281" spans="1:17" s="71" customFormat="1" ht="21.9" customHeight="1" x14ac:dyDescent="0.3">
      <c r="A281" s="79" t="s">
        <v>399</v>
      </c>
      <c r="B281" s="63" t="s">
        <v>375</v>
      </c>
      <c r="C281" s="37"/>
      <c r="D281" s="81">
        <v>0</v>
      </c>
      <c r="E281" s="81">
        <v>0</v>
      </c>
      <c r="F281" s="34"/>
      <c r="G281" s="34"/>
      <c r="H281" s="30">
        <v>44748</v>
      </c>
      <c r="I281" s="30">
        <v>44748</v>
      </c>
      <c r="J281" s="34">
        <v>0</v>
      </c>
      <c r="K281" s="36">
        <v>0</v>
      </c>
      <c r="L281" s="81">
        <f t="shared" si="15"/>
        <v>0</v>
      </c>
      <c r="M281" s="81">
        <f t="shared" si="15"/>
        <v>0</v>
      </c>
      <c r="N281" s="37"/>
    </row>
    <row r="282" spans="1:17" s="71" customFormat="1" ht="21.9" customHeight="1" x14ac:dyDescent="0.3">
      <c r="A282" s="79"/>
      <c r="B282" s="63" t="s">
        <v>524</v>
      </c>
      <c r="C282" s="37"/>
      <c r="D282" s="81">
        <v>0</v>
      </c>
      <c r="E282" s="81">
        <v>0</v>
      </c>
      <c r="F282" s="34">
        <v>500</v>
      </c>
      <c r="G282" s="34">
        <v>2155</v>
      </c>
      <c r="H282" s="30">
        <v>44894</v>
      </c>
      <c r="I282" s="30">
        <v>44894</v>
      </c>
      <c r="J282" s="34">
        <v>15</v>
      </c>
      <c r="K282" s="36">
        <v>64.95</v>
      </c>
      <c r="L282" s="81">
        <v>0</v>
      </c>
      <c r="M282" s="81">
        <f t="shared" si="15"/>
        <v>2090.0500000000002</v>
      </c>
      <c r="N282" s="37"/>
    </row>
    <row r="283" spans="1:17" s="71" customFormat="1" ht="21.9" customHeight="1" x14ac:dyDescent="0.3">
      <c r="A283" s="79" t="s">
        <v>400</v>
      </c>
      <c r="B283" s="63" t="s">
        <v>376</v>
      </c>
      <c r="C283" s="37"/>
      <c r="D283" s="81">
        <v>0</v>
      </c>
      <c r="E283" s="81">
        <v>0</v>
      </c>
      <c r="F283" s="34"/>
      <c r="G283" s="34"/>
      <c r="H283" s="30">
        <v>44748</v>
      </c>
      <c r="I283" s="30">
        <v>44748</v>
      </c>
      <c r="J283" s="34">
        <v>0</v>
      </c>
      <c r="K283" s="36">
        <v>0</v>
      </c>
      <c r="L283" s="81">
        <f t="shared" si="15"/>
        <v>0</v>
      </c>
      <c r="M283" s="81">
        <f t="shared" si="15"/>
        <v>0</v>
      </c>
      <c r="N283" s="37"/>
    </row>
    <row r="284" spans="1:17" s="25" customFormat="1" ht="21.9" customHeight="1" x14ac:dyDescent="0.3">
      <c r="A284" s="41" t="s">
        <v>41</v>
      </c>
      <c r="B284" s="42"/>
      <c r="C284" s="42"/>
      <c r="D284" s="42"/>
      <c r="E284" s="43"/>
      <c r="F284" s="42"/>
      <c r="G284" s="42"/>
      <c r="H284" s="42"/>
      <c r="I284" s="42"/>
      <c r="J284" s="86"/>
      <c r="K284" s="86"/>
      <c r="L284" s="86"/>
      <c r="M284" s="87">
        <f>SUM(M224:M283)</f>
        <v>248532.50169642852</v>
      </c>
      <c r="N284" s="46"/>
    </row>
    <row r="285" spans="1:17" s="25" customFormat="1" ht="21.9" customHeight="1" x14ac:dyDescent="0.3">
      <c r="A285" s="88"/>
      <c r="B285" s="89"/>
      <c r="C285" s="89"/>
      <c r="D285" s="89"/>
      <c r="E285" s="90"/>
      <c r="F285" s="89"/>
      <c r="G285" s="127"/>
      <c r="H285" s="89"/>
      <c r="I285" s="89"/>
      <c r="J285" s="89"/>
      <c r="K285" s="89"/>
      <c r="L285" s="89"/>
      <c r="M285" s="91"/>
      <c r="N285" s="92"/>
    </row>
    <row r="286" spans="1:17" s="25" customFormat="1" ht="21.9" customHeight="1" x14ac:dyDescent="0.3">
      <c r="A286" s="140" t="s">
        <v>342</v>
      </c>
      <c r="B286" s="141"/>
      <c r="C286" s="141"/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2"/>
    </row>
    <row r="287" spans="1:17" s="25" customFormat="1" ht="21.9" customHeight="1" x14ac:dyDescent="0.3">
      <c r="A287" s="93"/>
      <c r="B287" s="33" t="s">
        <v>343</v>
      </c>
      <c r="C287" s="34">
        <v>0</v>
      </c>
      <c r="D287" s="34">
        <v>0</v>
      </c>
      <c r="E287" s="34">
        <v>0</v>
      </c>
      <c r="F287" s="34">
        <v>0</v>
      </c>
      <c r="G287" s="34">
        <v>0</v>
      </c>
      <c r="H287" s="30"/>
      <c r="I287" s="30"/>
      <c r="J287" s="34">
        <v>0</v>
      </c>
      <c r="K287" s="34">
        <v>0</v>
      </c>
      <c r="L287" s="34">
        <v>0</v>
      </c>
      <c r="M287" s="34">
        <v>0</v>
      </c>
      <c r="N287" s="17" t="s">
        <v>19</v>
      </c>
    </row>
    <row r="288" spans="1:17" s="25" customFormat="1" ht="21.9" customHeight="1" x14ac:dyDescent="0.3">
      <c r="A288" s="143" t="s">
        <v>41</v>
      </c>
      <c r="B288" s="144"/>
      <c r="C288" s="144"/>
      <c r="D288" s="144"/>
      <c r="E288" s="144"/>
      <c r="F288" s="144"/>
      <c r="G288" s="144"/>
      <c r="H288" s="144"/>
      <c r="I288" s="144"/>
      <c r="J288" s="144"/>
      <c r="K288" s="144"/>
      <c r="L288" s="144"/>
      <c r="M288" s="94">
        <f>SUM(M287:M287)</f>
        <v>0</v>
      </c>
      <c r="N288" s="20"/>
    </row>
    <row r="289" spans="1:14" s="25" customFormat="1" ht="21.9" customHeight="1" x14ac:dyDescent="0.3"/>
    <row r="290" spans="1:14" x14ac:dyDescent="0.3">
      <c r="A290" s="145"/>
      <c r="B290" s="146"/>
      <c r="C290" s="146"/>
      <c r="D290" s="146"/>
      <c r="E290" s="146"/>
      <c r="F290" s="146"/>
      <c r="G290" s="146"/>
      <c r="H290" s="146"/>
      <c r="I290" s="146"/>
      <c r="J290" s="146"/>
      <c r="K290" s="146"/>
      <c r="L290" s="146"/>
      <c r="M290" s="146"/>
      <c r="N290" s="95"/>
    </row>
    <row r="291" spans="1:14" s="25" customFormat="1" ht="21.9" customHeight="1" thickBot="1" x14ac:dyDescent="0.35">
      <c r="A291" s="96" t="s">
        <v>344</v>
      </c>
      <c r="B291" s="97"/>
      <c r="C291" s="97"/>
      <c r="D291" s="97"/>
      <c r="E291" s="98"/>
      <c r="F291" s="97"/>
      <c r="G291" s="97"/>
      <c r="H291" s="97"/>
      <c r="I291" s="97"/>
      <c r="J291" s="99"/>
      <c r="K291" s="99"/>
      <c r="L291" s="99"/>
      <c r="M291" s="100">
        <f>+M288+M284+M221+M167+M162+M45+M74</f>
        <v>780094.33907016588</v>
      </c>
      <c r="N291" s="101"/>
    </row>
    <row r="292" spans="1:14" s="25" customFormat="1" ht="21.9" customHeight="1" x14ac:dyDescent="0.3">
      <c r="M292" s="102"/>
      <c r="N292" s="103"/>
    </row>
    <row r="293" spans="1:14" s="25" customFormat="1" ht="21.9" hidden="1" customHeight="1" x14ac:dyDescent="0.3">
      <c r="A293" s="69" t="s">
        <v>345</v>
      </c>
      <c r="B293" s="69"/>
      <c r="C293" s="69"/>
      <c r="D293" s="69"/>
      <c r="E293" s="69"/>
      <c r="F293" s="69"/>
      <c r="G293" s="69"/>
      <c r="H293" s="69"/>
      <c r="I293" s="104"/>
      <c r="M293" s="102"/>
    </row>
    <row r="294" spans="1:14" s="25" customFormat="1" ht="21.9" hidden="1" customHeight="1" thickBot="1" x14ac:dyDescent="0.35">
      <c r="M294" s="102"/>
    </row>
    <row r="295" spans="1:14" s="25" customFormat="1" ht="42" hidden="1" customHeight="1" x14ac:dyDescent="0.3">
      <c r="A295" s="105" t="s">
        <v>346</v>
      </c>
      <c r="B295" s="106"/>
      <c r="C295" s="106"/>
      <c r="D295" s="106"/>
      <c r="E295" s="106"/>
      <c r="F295" s="106"/>
      <c r="G295" s="106"/>
      <c r="H295" s="106"/>
      <c r="I295" s="107" t="s">
        <v>347</v>
      </c>
      <c r="J295" s="108"/>
      <c r="K295" s="109"/>
      <c r="L295" s="109"/>
      <c r="M295" s="110"/>
    </row>
    <row r="296" spans="1:14" s="25" customFormat="1" ht="21.9" hidden="1" customHeight="1" x14ac:dyDescent="0.3">
      <c r="A296" s="111" t="s">
        <v>19</v>
      </c>
      <c r="B296" s="112"/>
      <c r="C296" s="112"/>
      <c r="D296" s="112"/>
      <c r="E296" s="112"/>
      <c r="F296" s="112"/>
      <c r="G296" s="112"/>
      <c r="H296" s="112"/>
      <c r="I296" s="10" t="s">
        <v>166</v>
      </c>
      <c r="J296" s="59"/>
      <c r="K296" s="113"/>
      <c r="L296" s="113"/>
      <c r="M296" s="114"/>
    </row>
    <row r="297" spans="1:14" s="25" customFormat="1" ht="21.9" hidden="1" customHeight="1" x14ac:dyDescent="0.3">
      <c r="A297" s="111" t="s">
        <v>40</v>
      </c>
      <c r="B297" s="112"/>
      <c r="C297" s="112"/>
      <c r="D297" s="112"/>
      <c r="E297" s="112"/>
      <c r="F297" s="112"/>
      <c r="G297" s="112"/>
      <c r="H297" s="112"/>
      <c r="I297" s="10" t="s">
        <v>168</v>
      </c>
      <c r="J297" s="59"/>
      <c r="K297" s="113"/>
      <c r="L297" s="113"/>
      <c r="M297" s="114"/>
    </row>
    <row r="298" spans="1:14" s="25" customFormat="1" ht="21.9" hidden="1" customHeight="1" x14ac:dyDescent="0.3">
      <c r="A298" s="115" t="s">
        <v>173</v>
      </c>
      <c r="B298" s="116"/>
      <c r="C298" s="116"/>
      <c r="D298" s="116"/>
      <c r="E298" s="116"/>
      <c r="F298" s="116"/>
      <c r="G298" s="116"/>
      <c r="H298" s="116"/>
      <c r="I298" s="10" t="s">
        <v>348</v>
      </c>
      <c r="J298" s="59"/>
      <c r="K298" s="113"/>
      <c r="L298" s="113"/>
      <c r="M298" s="114"/>
    </row>
    <row r="299" spans="1:14" s="25" customFormat="1" ht="21.9" hidden="1" customHeight="1" x14ac:dyDescent="0.3">
      <c r="A299" s="115" t="s">
        <v>116</v>
      </c>
      <c r="B299" s="116"/>
      <c r="C299" s="116"/>
      <c r="D299" s="116"/>
      <c r="E299" s="116"/>
      <c r="F299" s="116"/>
      <c r="G299" s="116"/>
      <c r="H299" s="116"/>
      <c r="I299" s="10" t="s">
        <v>349</v>
      </c>
      <c r="J299" s="59"/>
      <c r="K299" s="113"/>
      <c r="L299" s="113"/>
      <c r="M299" s="114"/>
    </row>
    <row r="300" spans="1:14" s="25" customFormat="1" ht="21.9" hidden="1" customHeight="1" thickBot="1" x14ac:dyDescent="0.35">
      <c r="A300" s="147" t="s">
        <v>344</v>
      </c>
      <c r="B300" s="148"/>
      <c r="C300" s="148"/>
      <c r="D300" s="148"/>
      <c r="E300" s="148"/>
      <c r="F300" s="148"/>
      <c r="G300" s="148"/>
      <c r="H300" s="148"/>
      <c r="I300" s="149"/>
      <c r="J300" s="117"/>
      <c r="K300" s="118"/>
      <c r="L300" s="118"/>
      <c r="M300" s="119"/>
    </row>
    <row r="301" spans="1:14" ht="21.9" customHeight="1" x14ac:dyDescent="0.3">
      <c r="M301" s="120"/>
    </row>
    <row r="304" spans="1:14" ht="31.2" x14ac:dyDescent="0.6">
      <c r="A304" s="156" t="s">
        <v>379</v>
      </c>
      <c r="B304" s="156"/>
      <c r="C304" s="131"/>
      <c r="D304" s="132"/>
      <c r="E304" s="133" t="s">
        <v>380</v>
      </c>
      <c r="F304" s="132"/>
      <c r="G304" s="132"/>
      <c r="H304" s="132"/>
      <c r="I304" s="156" t="s">
        <v>387</v>
      </c>
      <c r="J304" s="156"/>
      <c r="K304" s="156"/>
      <c r="L304" s="156"/>
    </row>
    <row r="305" spans="1:12" ht="31.2" x14ac:dyDescent="0.6">
      <c r="A305" s="157" t="s">
        <v>381</v>
      </c>
      <c r="B305" s="157"/>
      <c r="C305" s="134"/>
      <c r="D305" s="132"/>
      <c r="E305" s="135" t="s">
        <v>382</v>
      </c>
      <c r="F305" s="132"/>
      <c r="G305" s="132"/>
      <c r="H305" s="132"/>
      <c r="I305" s="157" t="s">
        <v>385</v>
      </c>
      <c r="J305" s="157"/>
      <c r="K305" s="157"/>
      <c r="L305" s="157"/>
    </row>
    <row r="306" spans="1:12" ht="31.2" x14ac:dyDescent="0.6">
      <c r="A306" s="156" t="s">
        <v>383</v>
      </c>
      <c r="B306" s="156"/>
      <c r="C306" s="131"/>
      <c r="D306" s="132"/>
      <c r="E306" s="133" t="s">
        <v>384</v>
      </c>
      <c r="F306" s="132"/>
      <c r="G306" s="132"/>
      <c r="H306" s="132"/>
      <c r="I306" s="133"/>
      <c r="J306" s="156" t="s">
        <v>386</v>
      </c>
      <c r="K306" s="156"/>
      <c r="L306" s="132"/>
    </row>
  </sheetData>
  <mergeCells count="23">
    <mergeCell ref="A304:B304"/>
    <mergeCell ref="A305:B305"/>
    <mergeCell ref="A306:B306"/>
    <mergeCell ref="I305:L305"/>
    <mergeCell ref="J306:K306"/>
    <mergeCell ref="I304:L304"/>
    <mergeCell ref="A221:L221"/>
    <mergeCell ref="A4:N4"/>
    <mergeCell ref="A5:N5"/>
    <mergeCell ref="A6:N6"/>
    <mergeCell ref="A10:N10"/>
    <mergeCell ref="A45:L45"/>
    <mergeCell ref="A47:N47"/>
    <mergeCell ref="A74:L74"/>
    <mergeCell ref="A77:N77"/>
    <mergeCell ref="A164:N164"/>
    <mergeCell ref="A167:L167"/>
    <mergeCell ref="A169:N169"/>
    <mergeCell ref="A223:N223"/>
    <mergeCell ref="A286:N286"/>
    <mergeCell ref="A288:L288"/>
    <mergeCell ref="A290:M290"/>
    <mergeCell ref="A300:I300"/>
  </mergeCells>
  <conditionalFormatting sqref="N193:N194">
    <cfRule type="duplicateValues" dxfId="118" priority="98" stopIfTrue="1"/>
  </conditionalFormatting>
  <conditionalFormatting sqref="N193:N194">
    <cfRule type="duplicateValues" dxfId="117" priority="97" stopIfTrue="1"/>
  </conditionalFormatting>
  <conditionalFormatting sqref="N193:N194">
    <cfRule type="duplicateValues" dxfId="116" priority="96" stopIfTrue="1"/>
  </conditionalFormatting>
  <conditionalFormatting sqref="N193:N194">
    <cfRule type="duplicateValues" dxfId="115" priority="95"/>
  </conditionalFormatting>
  <conditionalFormatting sqref="N191:N192">
    <cfRule type="duplicateValues" dxfId="114" priority="99" stopIfTrue="1"/>
  </conditionalFormatting>
  <conditionalFormatting sqref="N191:N192">
    <cfRule type="duplicateValues" dxfId="113" priority="100" stopIfTrue="1"/>
  </conditionalFormatting>
  <conditionalFormatting sqref="N191:N192">
    <cfRule type="duplicateValues" dxfId="112" priority="101"/>
  </conditionalFormatting>
  <conditionalFormatting sqref="N203">
    <cfRule type="duplicateValues" dxfId="111" priority="94" stopIfTrue="1"/>
  </conditionalFormatting>
  <conditionalFormatting sqref="N203">
    <cfRule type="duplicateValues" dxfId="110" priority="93" stopIfTrue="1"/>
  </conditionalFormatting>
  <conditionalFormatting sqref="N203">
    <cfRule type="duplicateValues" dxfId="109" priority="92" stopIfTrue="1"/>
  </conditionalFormatting>
  <conditionalFormatting sqref="N203">
    <cfRule type="duplicateValues" dxfId="108" priority="91"/>
  </conditionalFormatting>
  <conditionalFormatting sqref="N185">
    <cfRule type="duplicateValues" dxfId="107" priority="90" stopIfTrue="1"/>
  </conditionalFormatting>
  <conditionalFormatting sqref="N185">
    <cfRule type="duplicateValues" dxfId="106" priority="89" stopIfTrue="1"/>
  </conditionalFormatting>
  <conditionalFormatting sqref="N185">
    <cfRule type="duplicateValues" dxfId="105" priority="88"/>
  </conditionalFormatting>
  <conditionalFormatting sqref="N198">
    <cfRule type="duplicateValues" dxfId="104" priority="87" stopIfTrue="1"/>
  </conditionalFormatting>
  <conditionalFormatting sqref="N198">
    <cfRule type="duplicateValues" dxfId="103" priority="86" stopIfTrue="1"/>
  </conditionalFormatting>
  <conditionalFormatting sqref="N198">
    <cfRule type="duplicateValues" dxfId="102" priority="85"/>
  </conditionalFormatting>
  <conditionalFormatting sqref="N186">
    <cfRule type="duplicateValues" dxfId="101" priority="84" stopIfTrue="1"/>
  </conditionalFormatting>
  <conditionalFormatting sqref="N186">
    <cfRule type="duplicateValues" dxfId="100" priority="83" stopIfTrue="1"/>
  </conditionalFormatting>
  <conditionalFormatting sqref="N186">
    <cfRule type="duplicateValues" dxfId="99" priority="82"/>
  </conditionalFormatting>
  <conditionalFormatting sqref="N187">
    <cfRule type="duplicateValues" dxfId="98" priority="81" stopIfTrue="1"/>
  </conditionalFormatting>
  <conditionalFormatting sqref="N187">
    <cfRule type="duplicateValues" dxfId="97" priority="80" stopIfTrue="1"/>
  </conditionalFormatting>
  <conditionalFormatting sqref="N187">
    <cfRule type="duplicateValues" dxfId="96" priority="79"/>
  </conditionalFormatting>
  <conditionalFormatting sqref="N220">
    <cfRule type="duplicateValues" dxfId="95" priority="78" stopIfTrue="1"/>
  </conditionalFormatting>
  <conditionalFormatting sqref="N220">
    <cfRule type="duplicateValues" dxfId="94" priority="77" stopIfTrue="1"/>
  </conditionalFormatting>
  <conditionalFormatting sqref="N220">
    <cfRule type="duplicateValues" dxfId="93" priority="76"/>
  </conditionalFormatting>
  <conditionalFormatting sqref="N200">
    <cfRule type="duplicateValues" dxfId="92" priority="75" stopIfTrue="1"/>
  </conditionalFormatting>
  <conditionalFormatting sqref="N200">
    <cfRule type="duplicateValues" dxfId="91" priority="74" stopIfTrue="1"/>
  </conditionalFormatting>
  <conditionalFormatting sqref="N200">
    <cfRule type="duplicateValues" dxfId="90" priority="73"/>
  </conditionalFormatting>
  <conditionalFormatting sqref="N184">
    <cfRule type="duplicateValues" dxfId="89" priority="102" stopIfTrue="1"/>
  </conditionalFormatting>
  <conditionalFormatting sqref="N184">
    <cfRule type="duplicateValues" dxfId="88" priority="103" stopIfTrue="1"/>
  </conditionalFormatting>
  <conditionalFormatting sqref="N184">
    <cfRule type="duplicateValues" dxfId="87" priority="104"/>
  </conditionalFormatting>
  <conditionalFormatting sqref="N172">
    <cfRule type="duplicateValues" dxfId="86" priority="70" stopIfTrue="1"/>
  </conditionalFormatting>
  <conditionalFormatting sqref="N172">
    <cfRule type="duplicateValues" dxfId="85" priority="71" stopIfTrue="1"/>
  </conditionalFormatting>
  <conditionalFormatting sqref="N172">
    <cfRule type="duplicateValues" dxfId="84" priority="72"/>
  </conditionalFormatting>
  <conditionalFormatting sqref="N181">
    <cfRule type="duplicateValues" dxfId="83" priority="67" stopIfTrue="1"/>
  </conditionalFormatting>
  <conditionalFormatting sqref="N181">
    <cfRule type="duplicateValues" dxfId="82" priority="68" stopIfTrue="1"/>
  </conditionalFormatting>
  <conditionalFormatting sqref="N181">
    <cfRule type="duplicateValues" dxfId="81" priority="69"/>
  </conditionalFormatting>
  <conditionalFormatting sqref="N176:N177">
    <cfRule type="duplicateValues" dxfId="80" priority="105" stopIfTrue="1"/>
  </conditionalFormatting>
  <conditionalFormatting sqref="N176:N177">
    <cfRule type="duplicateValues" dxfId="79" priority="106" stopIfTrue="1"/>
  </conditionalFormatting>
  <conditionalFormatting sqref="N176:N177">
    <cfRule type="duplicateValues" dxfId="78" priority="107"/>
  </conditionalFormatting>
  <conditionalFormatting sqref="N170:N171">
    <cfRule type="duplicateValues" dxfId="77" priority="64" stopIfTrue="1"/>
  </conditionalFormatting>
  <conditionalFormatting sqref="N170:N171">
    <cfRule type="duplicateValues" dxfId="76" priority="65" stopIfTrue="1"/>
  </conditionalFormatting>
  <conditionalFormatting sqref="N170:N171">
    <cfRule type="duplicateValues" dxfId="75" priority="66"/>
  </conditionalFormatting>
  <conditionalFormatting sqref="A296:H296">
    <cfRule type="duplicateValues" dxfId="74" priority="61" stopIfTrue="1"/>
  </conditionalFormatting>
  <conditionalFormatting sqref="A296:H296">
    <cfRule type="duplicateValues" dxfId="73" priority="62" stopIfTrue="1"/>
  </conditionalFormatting>
  <conditionalFormatting sqref="A296:H296">
    <cfRule type="duplicateValues" dxfId="72" priority="63"/>
  </conditionalFormatting>
  <conditionalFormatting sqref="A297:H297">
    <cfRule type="duplicateValues" dxfId="71" priority="58" stopIfTrue="1"/>
  </conditionalFormatting>
  <conditionalFormatting sqref="A297:H297">
    <cfRule type="duplicateValues" dxfId="70" priority="59" stopIfTrue="1"/>
  </conditionalFormatting>
  <conditionalFormatting sqref="A297:H297">
    <cfRule type="duplicateValues" dxfId="69" priority="60"/>
  </conditionalFormatting>
  <conditionalFormatting sqref="N201">
    <cfRule type="duplicateValues" dxfId="68" priority="57" stopIfTrue="1"/>
  </conditionalFormatting>
  <conditionalFormatting sqref="N201">
    <cfRule type="duplicateValues" dxfId="67" priority="56" stopIfTrue="1"/>
  </conditionalFormatting>
  <conditionalFormatting sqref="N201">
    <cfRule type="duplicateValues" dxfId="66" priority="55"/>
  </conditionalFormatting>
  <conditionalFormatting sqref="N199">
    <cfRule type="duplicateValues" dxfId="65" priority="54" stopIfTrue="1"/>
  </conditionalFormatting>
  <conditionalFormatting sqref="N199">
    <cfRule type="duplicateValues" dxfId="64" priority="53" stopIfTrue="1"/>
  </conditionalFormatting>
  <conditionalFormatting sqref="N199">
    <cfRule type="duplicateValues" dxfId="63" priority="52"/>
  </conditionalFormatting>
  <conditionalFormatting sqref="N202">
    <cfRule type="duplicateValues" dxfId="62" priority="51" stopIfTrue="1"/>
  </conditionalFormatting>
  <conditionalFormatting sqref="N202">
    <cfRule type="duplicateValues" dxfId="61" priority="50" stopIfTrue="1"/>
  </conditionalFormatting>
  <conditionalFormatting sqref="N202">
    <cfRule type="duplicateValues" dxfId="60" priority="49" stopIfTrue="1"/>
  </conditionalFormatting>
  <conditionalFormatting sqref="N202">
    <cfRule type="duplicateValues" dxfId="59" priority="48"/>
  </conditionalFormatting>
  <conditionalFormatting sqref="N188">
    <cfRule type="duplicateValues" dxfId="58" priority="108" stopIfTrue="1"/>
  </conditionalFormatting>
  <conditionalFormatting sqref="N188">
    <cfRule type="duplicateValues" dxfId="57" priority="109" stopIfTrue="1"/>
  </conditionalFormatting>
  <conditionalFormatting sqref="N188">
    <cfRule type="duplicateValues" dxfId="56" priority="110"/>
  </conditionalFormatting>
  <conditionalFormatting sqref="N206">
    <cfRule type="duplicateValues" dxfId="55" priority="111" stopIfTrue="1"/>
  </conditionalFormatting>
  <conditionalFormatting sqref="N206">
    <cfRule type="duplicateValues" dxfId="54" priority="112" stopIfTrue="1"/>
  </conditionalFormatting>
  <conditionalFormatting sqref="N206">
    <cfRule type="duplicateValues" dxfId="53" priority="113"/>
  </conditionalFormatting>
  <conditionalFormatting sqref="N210">
    <cfRule type="duplicateValues" dxfId="52" priority="45"/>
  </conditionalFormatting>
  <conditionalFormatting sqref="N210">
    <cfRule type="duplicateValues" dxfId="51" priority="47" stopIfTrue="1"/>
  </conditionalFormatting>
  <conditionalFormatting sqref="N210">
    <cfRule type="duplicateValues" dxfId="50" priority="46" stopIfTrue="1"/>
  </conditionalFormatting>
  <conditionalFormatting sqref="N211:N219">
    <cfRule type="duplicateValues" dxfId="49" priority="42"/>
  </conditionalFormatting>
  <conditionalFormatting sqref="N211:N219">
    <cfRule type="duplicateValues" dxfId="48" priority="44" stopIfTrue="1"/>
  </conditionalFormatting>
  <conditionalFormatting sqref="N211:N219">
    <cfRule type="duplicateValues" dxfId="47" priority="43" stopIfTrue="1"/>
  </conditionalFormatting>
  <conditionalFormatting sqref="N182">
    <cfRule type="duplicateValues" dxfId="46" priority="39" stopIfTrue="1"/>
  </conditionalFormatting>
  <conditionalFormatting sqref="N182">
    <cfRule type="duplicateValues" dxfId="45" priority="40" stopIfTrue="1"/>
  </conditionalFormatting>
  <conditionalFormatting sqref="N182">
    <cfRule type="duplicateValues" dxfId="44" priority="41"/>
  </conditionalFormatting>
  <conditionalFormatting sqref="N183">
    <cfRule type="duplicateValues" dxfId="43" priority="36" stopIfTrue="1"/>
  </conditionalFormatting>
  <conditionalFormatting sqref="N183">
    <cfRule type="duplicateValues" dxfId="42" priority="37" stopIfTrue="1"/>
  </conditionalFormatting>
  <conditionalFormatting sqref="N183">
    <cfRule type="duplicateValues" dxfId="41" priority="38"/>
  </conditionalFormatting>
  <conditionalFormatting sqref="N207:N208">
    <cfRule type="duplicateValues" dxfId="40" priority="33" stopIfTrue="1"/>
  </conditionalFormatting>
  <conditionalFormatting sqref="N207:N208">
    <cfRule type="duplicateValues" dxfId="39" priority="34" stopIfTrue="1"/>
  </conditionalFormatting>
  <conditionalFormatting sqref="N207:N208">
    <cfRule type="duplicateValues" dxfId="38" priority="35"/>
  </conditionalFormatting>
  <conditionalFormatting sqref="N204">
    <cfRule type="duplicateValues" dxfId="37" priority="32" stopIfTrue="1"/>
  </conditionalFormatting>
  <conditionalFormatting sqref="N204">
    <cfRule type="duplicateValues" dxfId="36" priority="31" stopIfTrue="1"/>
  </conditionalFormatting>
  <conditionalFormatting sqref="N204">
    <cfRule type="duplicateValues" dxfId="35" priority="30" stopIfTrue="1"/>
  </conditionalFormatting>
  <conditionalFormatting sqref="N204">
    <cfRule type="duplicateValues" dxfId="34" priority="29"/>
  </conditionalFormatting>
  <conditionalFormatting sqref="N205">
    <cfRule type="duplicateValues" dxfId="33" priority="28" stopIfTrue="1"/>
  </conditionalFormatting>
  <conditionalFormatting sqref="N205">
    <cfRule type="duplicateValues" dxfId="32" priority="27" stopIfTrue="1"/>
  </conditionalFormatting>
  <conditionalFormatting sqref="N205">
    <cfRule type="duplicateValues" dxfId="31" priority="26" stopIfTrue="1"/>
  </conditionalFormatting>
  <conditionalFormatting sqref="N205">
    <cfRule type="duplicateValues" dxfId="30" priority="25"/>
  </conditionalFormatting>
  <conditionalFormatting sqref="N165">
    <cfRule type="duplicateValues" dxfId="29" priority="22" stopIfTrue="1"/>
  </conditionalFormatting>
  <conditionalFormatting sqref="N165">
    <cfRule type="duplicateValues" dxfId="28" priority="23" stopIfTrue="1"/>
  </conditionalFormatting>
  <conditionalFormatting sqref="N165">
    <cfRule type="duplicateValues" dxfId="27" priority="24"/>
  </conditionalFormatting>
  <conditionalFormatting sqref="N166">
    <cfRule type="duplicateValues" dxfId="26" priority="19" stopIfTrue="1"/>
  </conditionalFormatting>
  <conditionalFormatting sqref="N166">
    <cfRule type="duplicateValues" dxfId="25" priority="20" stopIfTrue="1"/>
  </conditionalFormatting>
  <conditionalFormatting sqref="N166">
    <cfRule type="duplicateValues" dxfId="24" priority="21"/>
  </conditionalFormatting>
  <conditionalFormatting sqref="N287">
    <cfRule type="duplicateValues" dxfId="23" priority="16" stopIfTrue="1"/>
  </conditionalFormatting>
  <conditionalFormatting sqref="N287">
    <cfRule type="duplicateValues" dxfId="22" priority="17" stopIfTrue="1"/>
  </conditionalFormatting>
  <conditionalFormatting sqref="N287">
    <cfRule type="duplicateValues" dxfId="21" priority="18"/>
  </conditionalFormatting>
  <conditionalFormatting sqref="N163">
    <cfRule type="duplicateValues" dxfId="20" priority="114" stopIfTrue="1"/>
  </conditionalFormatting>
  <conditionalFormatting sqref="N163">
    <cfRule type="duplicateValues" dxfId="19" priority="115" stopIfTrue="1"/>
  </conditionalFormatting>
  <conditionalFormatting sqref="N163">
    <cfRule type="duplicateValues" dxfId="18" priority="116"/>
  </conditionalFormatting>
  <conditionalFormatting sqref="N11:N43">
    <cfRule type="duplicateValues" dxfId="17" priority="13" stopIfTrue="1"/>
  </conditionalFormatting>
  <conditionalFormatting sqref="N11:N43">
    <cfRule type="duplicateValues" dxfId="16" priority="14" stopIfTrue="1"/>
  </conditionalFormatting>
  <conditionalFormatting sqref="N11:N43">
    <cfRule type="duplicateValues" dxfId="15" priority="15"/>
  </conditionalFormatting>
  <conditionalFormatting sqref="N44">
    <cfRule type="duplicateValues" dxfId="14" priority="10" stopIfTrue="1"/>
  </conditionalFormatting>
  <conditionalFormatting sqref="N44">
    <cfRule type="duplicateValues" dxfId="13" priority="11" stopIfTrue="1"/>
  </conditionalFormatting>
  <conditionalFormatting sqref="N44">
    <cfRule type="duplicateValues" dxfId="12" priority="12"/>
  </conditionalFormatting>
  <conditionalFormatting sqref="N49:N50 N64:N72">
    <cfRule type="duplicateValues" dxfId="11" priority="7" stopIfTrue="1"/>
  </conditionalFormatting>
  <conditionalFormatting sqref="N49:N50 N64:N72">
    <cfRule type="duplicateValues" dxfId="10" priority="8" stopIfTrue="1"/>
  </conditionalFormatting>
  <conditionalFormatting sqref="N49:N50 N64:N72">
    <cfRule type="duplicateValues" dxfId="9" priority="9"/>
  </conditionalFormatting>
  <conditionalFormatting sqref="N73">
    <cfRule type="duplicateValues" dxfId="8" priority="4" stopIfTrue="1"/>
  </conditionalFormatting>
  <conditionalFormatting sqref="N73">
    <cfRule type="duplicateValues" dxfId="7" priority="5" stopIfTrue="1"/>
  </conditionalFormatting>
  <conditionalFormatting sqref="N73">
    <cfRule type="duplicateValues" dxfId="6" priority="6"/>
  </conditionalFormatting>
  <conditionalFormatting sqref="N209">
    <cfRule type="duplicateValues" dxfId="5" priority="117"/>
  </conditionalFormatting>
  <conditionalFormatting sqref="N209">
    <cfRule type="duplicateValues" dxfId="4" priority="118" stopIfTrue="1"/>
  </conditionalFormatting>
  <conditionalFormatting sqref="N209">
    <cfRule type="duplicateValues" dxfId="3" priority="119" stopIfTrue="1"/>
  </conditionalFormatting>
  <conditionalFormatting sqref="N51:N63">
    <cfRule type="duplicateValues" dxfId="2" priority="1" stopIfTrue="1"/>
  </conditionalFormatting>
  <conditionalFormatting sqref="N51:N63">
    <cfRule type="duplicateValues" dxfId="1" priority="2" stopIfTrue="1"/>
  </conditionalFormatting>
  <conditionalFormatting sqref="N51:N63">
    <cfRule type="duplicateValues" dxfId="0" priority="3"/>
  </conditionalFormatting>
  <printOptions horizontalCentered="1"/>
  <pageMargins left="0.25" right="0.25" top="0.75" bottom="0.75" header="0.3" footer="0.3"/>
  <pageSetup paperSize="5" scale="52" fitToHeight="0" orientation="landscape" verticalDpi="599" r:id="rId1"/>
  <rowBreaks count="6" manualBreakCount="6">
    <brk id="54" max="12" man="1"/>
    <brk id="113" max="16383" man="1"/>
    <brk id="156" max="16383" man="1"/>
    <brk id="202" max="12" man="1"/>
    <brk id="268" max="16383" man="1"/>
    <brk id="31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 Septiembre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Miriam Emilia</cp:lastModifiedBy>
  <cp:lastPrinted>2023-01-16T18:45:49Z</cp:lastPrinted>
  <dcterms:created xsi:type="dcterms:W3CDTF">2022-07-13T17:05:58Z</dcterms:created>
  <dcterms:modified xsi:type="dcterms:W3CDTF">2023-01-16T18:46:47Z</dcterms:modified>
</cp:coreProperties>
</file>